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66" activeTab="0"/>
  </bookViews>
  <sheets>
    <sheet name="Foglio2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<sst xmlns="http://schemas.openxmlformats.org/spreadsheetml/2006/main" count="2505" uniqueCount="696">
  <si>
    <t>Allegato II -Scheda B</t>
  </si>
  <si>
    <t xml:space="preserve"> PROGRAMMA BIENNALE DEGLI ACQUISTI DI FORNITURE E SERVIZI </t>
  </si>
  <si>
    <t>D.G. 40.03</t>
  </si>
  <si>
    <t>STIMA DEI COSTI DELL'ACQUISTO</t>
  </si>
  <si>
    <t>CENTRALE DI COMMITTENZA O SOGGETTO AGGREGATORE AL QUALE SI FARA' RICORSO PER L'ESPLETAMENTO DELLA PROCEDURA DI AFFIDAMENTO (11)</t>
  </si>
  <si>
    <t>Acquisto aggiunto o variato a seguito di modifica programma (12)</t>
  </si>
  <si>
    <t xml:space="preserve">
Codice Unico Intervento - CUI (1)</t>
  </si>
  <si>
    <t>Annualità nella quale si prevede di dare avvio alla procedura di affidamento</t>
  </si>
  <si>
    <t>cup (2)</t>
  </si>
  <si>
    <t>Acquisto ricompreso nell'importo complessivo di un lavoro o di altra acquisizione presente in programmazione di lavori, forniture e servizi  tabella B.2Bis</t>
  </si>
  <si>
    <t>CUI lavoro o altra acquisizione nel cui importo complessivo l'acquisto è eventualmente ricompreso (3)</t>
  </si>
  <si>
    <t>Lotto
funzionale
(4)</t>
  </si>
  <si>
    <t>Ambito geografico di esecuzione
dell'acquisto</t>
  </si>
  <si>
    <t>Settore</t>
  </si>
  <si>
    <t>CPV</t>
  </si>
  <si>
    <t>Descrizione
dell'acquisto</t>
  </si>
  <si>
    <t>Livello di priorità (6) tabella B.1</t>
  </si>
  <si>
    <t>il Responsabile del Procedimento (7)</t>
  </si>
  <si>
    <t>Durata del contratto</t>
  </si>
  <si>
    <t>L'acquisto è relativo a nuovo affidamento di contratto in essere (8)</t>
  </si>
  <si>
    <t>primo anno</t>
  </si>
  <si>
    <t>secondo anno</t>
  </si>
  <si>
    <t>Costi su annualità successiva</t>
  </si>
  <si>
    <t>Totale</t>
  </si>
  <si>
    <t>Apporto di capitale privato (11)</t>
  </si>
  <si>
    <t>Codice AUSA</t>
  </si>
  <si>
    <t>denominazione</t>
  </si>
  <si>
    <t>Importo</t>
  </si>
  <si>
    <t>tipologia tabella B.1 Bis</t>
  </si>
  <si>
    <t>SI/NO</t>
  </si>
  <si>
    <t>Codice
Nuts</t>
  </si>
  <si>
    <t>Servizi/Forniture</t>
  </si>
  <si>
    <t>Tabella B.1</t>
  </si>
  <si>
    <t xml:space="preserve"> Tabella B.2</t>
  </si>
  <si>
    <t>NO</t>
  </si>
  <si>
    <t>SI</t>
  </si>
  <si>
    <t>Regione Campania</t>
  </si>
  <si>
    <t>SERVIZI</t>
  </si>
  <si>
    <t>92400000-5</t>
  </si>
  <si>
    <t>Servizi di rassegna stampa telematica quotidiana e informazione giornalistica a mezzo di agenzie di stampa</t>
  </si>
  <si>
    <t>0000237377</t>
  </si>
  <si>
    <t>REGIONE CAMPANIA</t>
  </si>
  <si>
    <t>ITF3</t>
  </si>
  <si>
    <t>7982400-6</t>
  </si>
  <si>
    <t>Servizi di stampa nonché pianificazione ed intermediazione di spazi pubblicitari</t>
  </si>
  <si>
    <t>Gelsomina Luciana Elettra Pagliuca</t>
  </si>
  <si>
    <t>79952000-2</t>
  </si>
  <si>
    <t>Giacomo Toscano</t>
  </si>
  <si>
    <t>79340000-9</t>
  </si>
  <si>
    <t>Gelsomina Luciana Elettra Agata Pagliuca</t>
  </si>
  <si>
    <t>€ 264,345,00</t>
  </si>
  <si>
    <t>D.G. 50.01</t>
  </si>
  <si>
    <t>Acquisto aggiunto o
variato a seguito di
modifica programma
(12) Tabella B.2</t>
  </si>
  <si>
    <t>Ambito
geografico di
esecuzione
dell'acquisto</t>
  </si>
  <si>
    <t>L'acquisto è
relativo a
nuovo
affidamento di
contratto in
essere (8)</t>
  </si>
  <si>
    <t>S 80011990639 2020 50101</t>
  </si>
  <si>
    <t>B61G20000140001</t>
  </si>
  <si>
    <t>---------</t>
  </si>
  <si>
    <t>Servizi</t>
  </si>
  <si>
    <t>73220000-0</t>
  </si>
  <si>
    <t>servizio di “Assistenza tecnica all’Autorità di Gestione, ai Responsabili Unici per l’Attuazione/Responsabili di Linea d’Azione e all’Autorità di Certificazione per l'attuazione del piano di interventi finanziato con le risorse del Fondo per lo Sviluppo e la Coesione della Regione Campania”</t>
  </si>
  <si>
    <t>Guglielmo Febbraro</t>
  </si>
  <si>
    <t>Triennale</t>
  </si>
  <si>
    <t>no</t>
  </si>
  <si>
    <t>S 80011990639 2021 50102</t>
  </si>
  <si>
    <t>da definire</t>
  </si>
  <si>
    <t>servizio di "Assistenza Tecnica all'Autorita' di Gestione ed all'Autorita' di Certificazione
del Programma Operativo Fondo Sociale Europeo della Regione Campania"</t>
  </si>
  <si>
    <t>D.G. 50.02</t>
  </si>
  <si>
    <t xml:space="preserve">Acquisto aggiunto o variato a seguito di modifica programma (12) </t>
  </si>
  <si>
    <t>primo anno 2021</t>
  </si>
  <si>
    <t>secondo anno 2022</t>
  </si>
  <si>
    <t>Costi su annualità successiva 2023</t>
  </si>
  <si>
    <t>Tabella B.2</t>
  </si>
  <si>
    <t>S 80011990639 2021 50201</t>
  </si>
  <si>
    <t>N</t>
  </si>
  <si>
    <t>Supporto per l'istruttoria delle richieste di Autorizzazione Unica per la produzione di energia da fonte eolica</t>
  </si>
  <si>
    <t xml:space="preserve">Dott.ssa Francesca De Falco </t>
  </si>
  <si>
    <t>2 ANNI</t>
  </si>
  <si>
    <t>S 80011990639 2021 50202</t>
  </si>
  <si>
    <t xml:space="preserve">Formazione, informazione e gestione del catasto energetico.  </t>
  </si>
  <si>
    <t>3 ANNI</t>
  </si>
  <si>
    <t>S 80011990639 2021 50203</t>
  </si>
  <si>
    <t>Assistenza Bonus Micro Imprese</t>
  </si>
  <si>
    <t xml:space="preserve">Dott. Michele Granatiero </t>
  </si>
  <si>
    <t>S 80011990639 2020 50204</t>
  </si>
  <si>
    <t>B61G20000210002</t>
  </si>
  <si>
    <t>Dott.ssa Anna Coppola</t>
  </si>
  <si>
    <t>S 80011990639 2021 50205</t>
  </si>
  <si>
    <t xml:space="preserve">Servizi di Assistenza tecnica alla DG02 relativa ai progetti di investimento inerenti all'attuazione delle azioni e obiettivi specificidel POR Campania FESR  </t>
  </si>
  <si>
    <t>Si</t>
  </si>
  <si>
    <t>D.G. 50.03</t>
  </si>
  <si>
    <t>L'acquisto è
relativo a nuovo affidamento di
contratto in
essere (8)</t>
  </si>
  <si>
    <t>F 8001990639 2021 50301</t>
  </si>
  <si>
    <t>Forniture</t>
  </si>
  <si>
    <t>acquisto di attrezzature hardware e software per la gestione, il controllo e il monitoraggio del Programma POR FESR 2014/2020</t>
  </si>
  <si>
    <t>Sergio Negro</t>
  </si>
  <si>
    <t>6 mesi</t>
  </si>
  <si>
    <t>si</t>
  </si>
  <si>
    <t>D.G. 50.05</t>
  </si>
  <si>
    <t>F 80011990639 2021 50501</t>
  </si>
  <si>
    <t>ND</t>
  </si>
  <si>
    <t>////</t>
  </si>
  <si>
    <t>Campania</t>
  </si>
  <si>
    <t>F</t>
  </si>
  <si>
    <t>30230000-0</t>
  </si>
  <si>
    <t>Apparecchiature informatiche</t>
  </si>
  <si>
    <t>Da individuare</t>
  </si>
  <si>
    <t>Contratto a esecuzione istantanea</t>
  </si>
  <si>
    <t xml:space="preserve">F 80011990639 2021 50502 </t>
  </si>
  <si>
    <t>39000000-2</t>
  </si>
  <si>
    <t>Arredi per ufficio</t>
  </si>
  <si>
    <t>D.G. 50.06</t>
  </si>
  <si>
    <t>CENTRALE DI COMMITTENZA O SOGGETTO AGGREGATORE AL QUALE SI FARA' RICORSO PER L'ESPLETAMENTO DELLA PROCEDURA DI AFFIDAMENTO  (11)</t>
  </si>
  <si>
    <t>S 80011990639 2021  50601</t>
  </si>
  <si>
    <t>B87C20000120001</t>
  </si>
  <si>
    <t>ITF33</t>
  </si>
  <si>
    <t>90732600-3</t>
  </si>
  <si>
    <t>Vittorio Picariello</t>
  </si>
  <si>
    <t>B19J21001460003</t>
  </si>
  <si>
    <t>Conduzione, Miglioramento e Potenziamento della rete di distribuzione delle acque per usi civili ed annessa gestione operativa dell'acquedotto campano ambiti distrettuali Napoli - Caserta Alto calore Irpino (Benevento)</t>
  </si>
  <si>
    <t>Antonio Ramondo</t>
  </si>
  <si>
    <t>biennale</t>
  </si>
  <si>
    <t>D.G. 50.07</t>
  </si>
  <si>
    <t xml:space="preserve">Ambito geografico di esecuzione dell'acquisto </t>
  </si>
  <si>
    <t>B18H17000330005</t>
  </si>
  <si>
    <t>ITF35</t>
  </si>
  <si>
    <t>Gara per redazione Piani di gestione Forestale delle Foreste demaniali regionali di Salerno</t>
  </si>
  <si>
    <t>ITF32</t>
  </si>
  <si>
    <t>B18H17000500005</t>
  </si>
  <si>
    <t>Gara per redazione Piani di gestione Forestale delle Foreste demaniali regionali di Napoli</t>
  </si>
  <si>
    <t xml:space="preserve">Procedura MePA per supporto specialistico di assistenza tecnica ai Gruppi di Azione Locale del PSR Campania 2014/2020 </t>
  </si>
  <si>
    <t>B21E14000030008</t>
  </si>
  <si>
    <t>Ampliamento quinto d'obbligo e servizi complementari procedura Rep. n. 14495 del 13/10/2016 servizi di AT al PSR Campania 2014/2020 già previsti nel contratto principale</t>
  </si>
  <si>
    <t>S 80011990639 2021  50701</t>
  </si>
  <si>
    <t>79956000-0</t>
  </si>
  <si>
    <t>Manifestazioni fieristiche di settore, nazionali o internazionali, in attuazione del PO FEAMP 2014/2020, da definirsi per il 2021.</t>
  </si>
  <si>
    <t>Massima</t>
  </si>
  <si>
    <t>Dirigente pro tempore della UOD 50.07.05 (dott.ssa Maria Passari)</t>
  </si>
  <si>
    <t>12 mesi</t>
  </si>
  <si>
    <t>S 80011990639 2021  50702</t>
  </si>
  <si>
    <t>72200000-7</t>
  </si>
  <si>
    <t>Servizio di consulenza all'irrigazione aziendale (PRCI)  e sviluppo di sistemi di supporto alle decisioni per aree irrigue comprensoriali</t>
  </si>
  <si>
    <t>dott.ssa Brunella Mercadante</t>
  </si>
  <si>
    <t>S 80011990639 2022  50714</t>
  </si>
  <si>
    <t>77231900-1</t>
  </si>
  <si>
    <t>dott. Liberatore La Marca</t>
  </si>
  <si>
    <t xml:space="preserve">18 mesi </t>
  </si>
  <si>
    <t>S 80011990639 2021  50715</t>
  </si>
  <si>
    <t>71356200-0</t>
  </si>
  <si>
    <t>dott.ssa Maria Passari</t>
  </si>
  <si>
    <t xml:space="preserve">12 mesi </t>
  </si>
  <si>
    <t>S 80011990639 2021  50716</t>
  </si>
  <si>
    <t>S 80011990639 2021  50717</t>
  </si>
  <si>
    <t>72261000-2</t>
  </si>
  <si>
    <t>Assistenza tecnica specialistica informatica</t>
  </si>
  <si>
    <t>Daniela Lombardo</t>
  </si>
  <si>
    <t>triennale</t>
  </si>
  <si>
    <t>S 80011990639 2021  50718</t>
  </si>
  <si>
    <t>45214640-8</t>
  </si>
  <si>
    <t>Manutenzione rete agrometeorologica regionale</t>
  </si>
  <si>
    <t>Media</t>
  </si>
  <si>
    <t>Flavia Grazia Tropiano</t>
  </si>
  <si>
    <t>S 80011990639 2021  50719</t>
  </si>
  <si>
    <t>B21B21003670008</t>
  </si>
  <si>
    <t>Realizzazione dei Sistema Informativo Agricolo Regione Campania (SIARC) e OPR AGEAC</t>
  </si>
  <si>
    <t>dott.ssa Maria  Passari</t>
  </si>
  <si>
    <t>11 mesi</t>
  </si>
  <si>
    <t>CONSIP</t>
  </si>
  <si>
    <t>S 80011990639 2021  50720</t>
  </si>
  <si>
    <t>77230000-1</t>
  </si>
  <si>
    <t xml:space="preserve">Gara per l'aggiornamento del Piano  Forestale Generale della Campania </t>
  </si>
  <si>
    <t>dott.ssa Flora Della Valle</t>
  </si>
  <si>
    <t xml:space="preserve">16 mesi </t>
  </si>
  <si>
    <t>FORNITURE</t>
  </si>
  <si>
    <t>22900000-9</t>
  </si>
  <si>
    <t>Alberi Monumentali della Campania - Realizzazione targhe</t>
  </si>
  <si>
    <t>dott. Salvatore Apuzzo</t>
  </si>
  <si>
    <t>due anni</t>
  </si>
  <si>
    <t>30200000-1; 30213100-6; 30213300-8; 30213200-7; 30125110-5;  30213000-5; 30232110-8 ecc.</t>
  </si>
  <si>
    <t xml:space="preserve">Rafforzamento delle dotazioni tecniche e informatiche per le strutture della DG impegnate nel PSR Campania 2014-20 </t>
  </si>
  <si>
    <t>un anno</t>
  </si>
  <si>
    <t>S 80011990639 2021  50704</t>
  </si>
  <si>
    <t>2. no</t>
  </si>
  <si>
    <t>Misura 2.3.1 - PSR Campania 2014 - 2020 - formazione dei consulenti</t>
  </si>
  <si>
    <t>due anni salvo proroghe</t>
  </si>
  <si>
    <t>No</t>
  </si>
  <si>
    <t>S 80011990639 2021  50705</t>
  </si>
  <si>
    <t>Misura 2.1.1 - PSR Campania 2014 - 2020 - servizi di consulenza - lotti deserti gara1-2019 ed 1-2020</t>
  </si>
  <si>
    <t>S 80011990639 2021  50706</t>
  </si>
  <si>
    <t xml:space="preserve"> 45212310-2</t>
  </si>
  <si>
    <t>Acquisto spazi allestimenti e servizi in fiera CIBUS Parma 2021</t>
  </si>
  <si>
    <t>Un anno</t>
  </si>
  <si>
    <t>S 80011990639 2021  50707</t>
  </si>
  <si>
    <t>S 80011990639 2021  50708</t>
  </si>
  <si>
    <t>Acquisto spazi allestimenti e servizi in fiera Tuttofood Milano 2021</t>
  </si>
  <si>
    <t>Acquisto spazi allestimenti e servizi in fiera ANUGA Colonia D 2021</t>
  </si>
  <si>
    <t>S 80011990639 2022  50710</t>
  </si>
  <si>
    <t>Acquisto spazi allestimenti e servizi in fiera Prowein Dusseldorf D 2022</t>
  </si>
  <si>
    <t>S 80011990639 2022  50711</t>
  </si>
  <si>
    <t>Acquisto spazi allestimenti e servizi in fiera CIBUS Parma 2022</t>
  </si>
  <si>
    <t>S 80011990639 2022  50712</t>
  </si>
  <si>
    <t>Acquisto spazi allestimenti e servizi in fiera Fancy Food New York - USA 2022</t>
  </si>
  <si>
    <t>Acquisto spazi allestimenti e servizi in fiera SIAL Parigi F  2022</t>
  </si>
  <si>
    <t>D.G. 50.08</t>
  </si>
  <si>
    <t>CENTRALE DI COMMITTENZA O
SOGGETTO AGGREGATORE AL QUALE
SI FARA' RICORSO PER
L'ESPLETAMENTO DELLA PROCEDURA
DI AFFIDAMENTO  (11)</t>
  </si>
  <si>
    <t>S 80011990639 2018  50801</t>
  </si>
  <si>
    <t>B29J18001840001</t>
  </si>
  <si>
    <t>---</t>
  </si>
  <si>
    <t>71000000-8</t>
  </si>
  <si>
    <t>Accordo Quadro triennale per l’affidamento di Servizi di ingegneria e architettura quali: progetto di fattibilità tecnica ed economica e/o progettazione definitiva e/o esecutiva e/o relative attività di supporto di cui al Capitolo III. “Indicazioni operative”, punto 5 delle Linee Guida n. 1 dell’ANAC, per l’esecuzione nella Regione Campania di interventi sui sistemi di mobilità ex Delibere della Giunta della Regione Campania n. 104 del 20/02/2018, n. 109 del 27/02/2018 e ss.mm.ii., con un unico operatore per ciascuno dei lotti in gara, ai sensi degli artt. 23, 54, comma 3, e art. 60 del D.Lgs. 50/2016 e ss.mm.ii.</t>
  </si>
  <si>
    <t>Paolo Freschi</t>
  </si>
  <si>
    <t>S 80011990639 2018  50802</t>
  </si>
  <si>
    <t>B49J18002160001</t>
  </si>
  <si>
    <t>B49J18002170001</t>
  </si>
  <si>
    <t>D.G. 50.09</t>
  </si>
  <si>
    <t>CUI lavoro o altra acquisizione nel
cui importo complessivo l'acquisto è
eventualmente ricompreso (3)</t>
  </si>
  <si>
    <t xml:space="preserve">L'acquisto è relativo a nuovo affidamento di contratto in essere (8) </t>
  </si>
  <si>
    <t>S 80011990639 2021  50901</t>
  </si>
  <si>
    <t>/</t>
  </si>
  <si>
    <t>Servizio</t>
  </si>
  <si>
    <t>72212312-9</t>
  </si>
  <si>
    <t>Spese per la costruzione di un Web-Gis per la gestione del Piano Paesaggistico Regionale</t>
  </si>
  <si>
    <t>Lucilla Palmieri</t>
  </si>
  <si>
    <t>3 anni</t>
  </si>
  <si>
    <t>Regione Campania  Centrale Acquisti</t>
  </si>
  <si>
    <t>S 80011990639 2021  50902</t>
  </si>
  <si>
    <t>79950000-8</t>
  </si>
  <si>
    <t>Spese per manifestazioni e convegni</t>
  </si>
  <si>
    <t>S 80011990639 2021  50903</t>
  </si>
  <si>
    <t>79800000-2</t>
  </si>
  <si>
    <t>Spese per la pubblicazione del Piano Paesaggistico</t>
  </si>
  <si>
    <t>S 80011990639 2021  50904</t>
  </si>
  <si>
    <t>itf33</t>
  </si>
  <si>
    <t>72253000-3</t>
  </si>
  <si>
    <t>servizi di manutenzione Geoportale</t>
  </si>
  <si>
    <t>2. priorità media</t>
  </si>
  <si>
    <t>Rodriquez</t>
  </si>
  <si>
    <t>SPESE PER LA STAMPA E RILEGATURA DEI DOCUMENTI</t>
  </si>
  <si>
    <t>71351220-1</t>
  </si>
  <si>
    <t>ATTUAZIONE DEL PROGETTO NAZIONALE IFFI: INVENTARIO DEI FENOMENI FRANOSI</t>
  </si>
  <si>
    <t>Monti</t>
  </si>
  <si>
    <t>S 80011990639 2021  50906</t>
  </si>
  <si>
    <t xml:space="preserve">COFINANZIAMENTO REGIONE CAMPANIA PROGETTO CARG </t>
  </si>
  <si>
    <t>S 80011990639 2021  50907</t>
  </si>
  <si>
    <t>S 80011990639 2021  50908</t>
  </si>
  <si>
    <t>71354100-5</t>
  </si>
  <si>
    <t>servizi di aggiornamento cartografia e data base topografico aggiornamento 2017</t>
  </si>
  <si>
    <t>servizi di manutenzione piattaforma i.Ter Campania</t>
  </si>
  <si>
    <t>Convenzione Consip</t>
  </si>
  <si>
    <t>S 80011990639 2022  50910</t>
  </si>
  <si>
    <t>71351810-4</t>
  </si>
  <si>
    <t>servizi di manutenzione rete stazioni GNSS</t>
  </si>
  <si>
    <t>71351000-3</t>
  </si>
  <si>
    <t>servizi per indagini geologiche</t>
  </si>
  <si>
    <t>annuale</t>
  </si>
  <si>
    <t>71400000-2</t>
  </si>
  <si>
    <t>servizi per la redazione di linee guida relative ai territori costieri</t>
  </si>
  <si>
    <t>D.G. 50.10</t>
  </si>
  <si>
    <t>"CUI lavoro o altra acquisizione nel cui importo complessivo l'acquisto è eventualmente ricompreso (3)"</t>
  </si>
  <si>
    <t>L'acquisto è relativo a nuovo affidamento  di contratto in essere (8)</t>
  </si>
  <si>
    <t>n.a</t>
  </si>
  <si>
    <t>Giancarlo Salome</t>
  </si>
  <si>
    <t>Regione</t>
  </si>
  <si>
    <t>72000000-5</t>
  </si>
  <si>
    <t>Microsoft Windows (VDA)  (Canoni Annuali)</t>
  </si>
  <si>
    <t>Da definire</t>
  </si>
  <si>
    <t>Citrix VDI solo SA da rinnovare</t>
  </si>
  <si>
    <t>S 80011990639 2022 51003</t>
  </si>
  <si>
    <t>Progetto NAC (network access control)</t>
  </si>
  <si>
    <t>Rinnovo System Management ed apparati periferici (LAN6)</t>
  </si>
  <si>
    <t>Reti LAN6 (Manutenzione +  Gestione apparati rete periferici)</t>
  </si>
  <si>
    <t>Spc cloud</t>
  </si>
  <si>
    <t>Microsoft Windows</t>
  </si>
  <si>
    <t>Microsoft Windows (RDS)</t>
  </si>
  <si>
    <t>Microsoft CAL</t>
  </si>
  <si>
    <t>Microsoft Exchange User CAL da acquisire</t>
  </si>
  <si>
    <t>Vmware (vSphere, vSan)</t>
  </si>
  <si>
    <t>PEC</t>
  </si>
  <si>
    <t>30000000-9</t>
  </si>
  <si>
    <t>Acquisto Thin Client (All in One)</t>
  </si>
  <si>
    <t>Acquisto Portatili/PC</t>
  </si>
  <si>
    <t>Non ancora disponibile</t>
  </si>
  <si>
    <t>N.A.</t>
  </si>
  <si>
    <t>48624000-8</t>
  </si>
  <si>
    <t>LICENZE MICROSOFT Microsoft Office 365 E1</t>
  </si>
  <si>
    <t>Angelo Crispino</t>
  </si>
  <si>
    <t xml:space="preserve">72212000-4 </t>
  </si>
  <si>
    <t>Gestione e manutenzione del sw Portale gare telematiche già in uso c/o Centrale acquisti</t>
  </si>
  <si>
    <t>D.G. 50.12</t>
  </si>
  <si>
    <t>primo anno (2021)</t>
  </si>
  <si>
    <t>secondo anno (2022)</t>
  </si>
  <si>
    <t>Costi su annualità successiva (2023)</t>
  </si>
  <si>
    <t>Tabella B.0</t>
  </si>
  <si>
    <t>S 80011990639 2018 51201</t>
  </si>
  <si>
    <t>B21I18000310009</t>
  </si>
  <si>
    <t xml:space="preserve">servizi </t>
  </si>
  <si>
    <t>72514200-3</t>
  </si>
  <si>
    <t>Adesione al contratto quadro Consip SPC Clod Lotto 3 per lal realizzazione del progetto Move To Cloud - Sistema Informativo Cultura - Ecosistema digitale per la cultura</t>
  </si>
  <si>
    <t>DOTT.SSA Silvia Schiavo (DD206/2019)</t>
  </si>
  <si>
    <t>durata complessiva 28 mesi di cui 4 nel 2021 estendibili a 12 mesi</t>
  </si>
  <si>
    <t>consip</t>
  </si>
  <si>
    <t>S 80011990639 2018 51202</t>
  </si>
  <si>
    <t>Adesione al contratto quadro Consip SPC Clod Lotto 4 per lal realizzazione del progetto Move To Cloud - Sistema Informativo Cultura - Ecosistema digitale per la cultura</t>
  </si>
  <si>
    <t>forniture</t>
  </si>
  <si>
    <t xml:space="preserve">48800000-6 </t>
  </si>
  <si>
    <t>acquisto su MEPA /RDO</t>
  </si>
  <si>
    <t>4 mesi</t>
  </si>
  <si>
    <t xml:space="preserve">acquisto su Mepa e/o adesione convenzioni/contratti quadro </t>
  </si>
  <si>
    <t>9 mesi</t>
  </si>
  <si>
    <t xml:space="preserve"> servizi </t>
  </si>
  <si>
    <t>acquisto su MEPA</t>
  </si>
  <si>
    <t>30190000-7</t>
  </si>
  <si>
    <t>S 80011990639 2021 51205</t>
  </si>
  <si>
    <t>non ancora disponibile</t>
  </si>
  <si>
    <t>Adesione al contratto quadro Consip SPC Clod Lotti 3 e 4 per la realizzazione del progetto azioni di rafforzamento dell'ecosistema difgitale della cultura (servizi di digitalizzazione)</t>
  </si>
  <si>
    <t xml:space="preserve">dott.ssa Rosanna Romano - Direttore generale per le politiche culturali e turismo </t>
  </si>
  <si>
    <t>12/16 mesi</t>
  </si>
  <si>
    <t>S 80011990639 2021 51207</t>
  </si>
  <si>
    <t>acquisto su MEPA /RDO e/o adesione convenzioni consip (trasversale alle azioni di rafforzamento)</t>
  </si>
  <si>
    <t xml:space="preserve">6 mesi </t>
  </si>
  <si>
    <t>Non presente</t>
  </si>
  <si>
    <t>///</t>
  </si>
  <si>
    <t>Gestione, consulenza e assistenza alle biblioteche del Polo SBN Campania</t>
  </si>
  <si>
    <t>Anita Florio</t>
  </si>
  <si>
    <t>B69J20002210002</t>
  </si>
  <si>
    <t>Contratto tra la Regione e la Scabec Spa rep. N. CO/2021/0000168 del 28.07.21. DGR 584/2020 – “PROGETTI SPECIALI IN AMBITO CULTURALE E TURISTICO" Piano strategico Cultura e Beni Culturali
Programmazione 2021” PIANO OPERATIVO COMPLEMENTARE 2014-2020 Linea di azione 3.4.</t>
  </si>
  <si>
    <t>Avv. Colomba Auricchio</t>
  </si>
  <si>
    <t>ha validità corrispondente al cronoprogramma della proposta progettuale.Gli Impegni disposti sono:  € 1.800.000 per l'anno 2021 e € 1.200.000 per l'anno 2022</t>
  </si>
  <si>
    <t>trattasi di quota parte di un acquisto pluriennale di servizi fatto nel 2021 (DD 416/21) ( POC 2014 - 2020 - Asse 3 Linea di azione "Rigenerazione urbana, Politiche per il Turismo e la Cultura")</t>
  </si>
  <si>
    <t xml:space="preserve"> 1.475.409,84  oltre IVA</t>
  </si>
  <si>
    <t xml:space="preserve"> 983.606,56 oltre IVA </t>
  </si>
  <si>
    <t>2.459.016,40 oltre IVA</t>
  </si>
  <si>
    <t>scabec spa</t>
  </si>
  <si>
    <t xml:space="preserve">acquisto aggiunto a seguito di iscrizione risorse in  bilancio per gli esercizi finanziari 2021 e 2022 con DGR n. 174/2021 </t>
  </si>
  <si>
    <t>S 80011990639 2021 51215</t>
  </si>
  <si>
    <t xml:space="preserve"> B59E20000160008</t>
  </si>
  <si>
    <t>CONTRATTO rep n. CO/2020/0000081 DEL 25 MARZO 2020 TRA LA REGIONE E LA SCABEC SPA PER LA REALIZZAZIONE DEL PROGETTO "Piano strategico Cultura e beni culturali - programmazione 2020 attuazione all'allegato A - sezione 1, rigo 4, progetti speciale di cui alla DGR 473/2019; PROGRAMMA OPERATIVO COMPLEMENTARE 2014-2020 Linea di azione 3.4</t>
  </si>
  <si>
    <t xml:space="preserve">Avv. Colomba Auricchio  </t>
  </si>
  <si>
    <t>trattasi di contratto stipulato nel 2020 i cui effetti  hanno ricaduta anche nell'anno 2021; con decreto n. 91 del 25.03.2020 è stato disposto  impegno  per € 450.000,00 nell'E:F. 2020 e per € 450.000,00 nell'E.F. 2021.</t>
  </si>
  <si>
    <t>risorse derivanti da entrate aventi destinazione vincolata per legge</t>
  </si>
  <si>
    <t>S 80011990639 2021 51216</t>
  </si>
  <si>
    <t>B29D20004080006</t>
  </si>
  <si>
    <t>CONTRATTO rep n. CO/2020/0000259 DEL 1 DICEMBRE 2020 TRA LA REGIONE E LA SCABEC SPA PER LA REALIZZAZIONE DEL PROGETTO  “DGR 84/2020 – “Progetti speciali in ambito culturale e turistico”;
PROGRAMMA OPERATIVO COMPLEMENTARE 2014-2020 Linea di azione 3.4</t>
  </si>
  <si>
    <t xml:space="preserve">Avv. Colomba Auricchio </t>
  </si>
  <si>
    <t>trattasi di contratto stipulato nel 2020 i cui effetti  hanno ricaduta anche nell'anno 2021;  importo stanziato per l'E.F. 2021  € 1.800.000,00  non ancora impegnato.</t>
  </si>
  <si>
    <t>S 80011990639 2021 51217</t>
  </si>
  <si>
    <t>B69F18002110002</t>
  </si>
  <si>
    <t>Convenzione tra la Regione  e  L’Agenzia “Campania turismo" rep n. CO/2019/0000136 del 17 aprile 2019  per DGR 364 azione a.3 “elaborazione e attuazione di azioni di rafforzamento degli interventi afferenti ai progetti di eccellenza nel settore della promozione turistica ovvero ad altri progetti realizzati o proposti per il potenziamento della competitività del sistema turistico regionale”; Risorse rinvenienti da POIN (FESR 2007– 2013)</t>
  </si>
  <si>
    <t>trattasi di contratto stipulato nel 2019 i cui effetti  hanno ricaduta anche nell'anno 2021; decreto di impegno n. 23 del 20.12.2018 - per il residuo richiesta reimputazione per l'E.F. 2021.</t>
  </si>
  <si>
    <t>S 80011990639 2021 51218</t>
  </si>
  <si>
    <t>E29F18000690002</t>
  </si>
  <si>
    <t>Convenzione tra la Regione e EPT di Salerno rep n. CO/2018/0000400 del 29 novembre 2018 - DGR 364/2018 azione a.4 Linea 1: Individuazione dei criteri tecnici per il riconoscimento di "Cammino d'Italia" - Cammini immateriali regionali"; Risorse rinvenienti da POIN (FESR 2007– 2013)</t>
  </si>
  <si>
    <t>Avv. colomba auricchio</t>
  </si>
  <si>
    <t>trattasi di contratto stipulato nel 2018 i cui effetti  hanno ricaduta anche nell'anno 2021; decreto di impegno n. 19 del 23.11.2018 - per il residuo richiesta reimputazione per l'E.F. 2021.</t>
  </si>
  <si>
    <t>S 80011990639 2021 51219</t>
  </si>
  <si>
    <t>Convenzione tra la Regione e l'IFEL Campaniarep n. CO/2019/0000158 del 30 maggio 2019 DGR 364/2018 azione a.5 per "l'attuazione dell’art. 7 della L.R. 18/2014”; Risorse rinvenienti da POIN (FESR 2007– 2013)</t>
  </si>
  <si>
    <t>trattasi di contratto stipulato nel 2019 i cui effetti  hanno ricaduta anche nell'anno 2021; decreto di impegno n. 24 del 21.12.2018 - per il residuo richiesta reimputazione per l'E.F. 2021.</t>
  </si>
  <si>
    <t>S 80011990639 2021 51220</t>
  </si>
  <si>
    <t>servizi</t>
  </si>
  <si>
    <t>Realizzazione di Eventi turistici per il sostegno e il rilancio  del turismo culturale della Regione Campania al fine di  fronteggiare la crisi del Settore causata  dalla emergenza epidemiologica causata dal Covid-19.
Soggetto attuatore : SCABEC</t>
  </si>
  <si>
    <t>dott. Marco Gargiulo</t>
  </si>
  <si>
    <t xml:space="preserve">Fondi POC 20214/2020
</t>
  </si>
  <si>
    <t>Soggetto attuatore : SCABEC</t>
  </si>
  <si>
    <t>S 80011990639 2021 51221</t>
  </si>
  <si>
    <t xml:space="preserve">79952000- 2 </t>
  </si>
  <si>
    <t>POC 2014/2020
DGRC N.584 del 16/12/2020</t>
  </si>
  <si>
    <t>Programma di Eventi di Promozione del turismo culturale SCABEC S.P.A</t>
  </si>
  <si>
    <t>S 80011990639 2021 51222</t>
  </si>
  <si>
    <t>B69J21001290002</t>
  </si>
  <si>
    <t>Spazio espositivo per TTG Rimini  
dal 13 al 15 ottobre 2021</t>
  </si>
  <si>
    <t>correlato alla durata di TTG Rimini 2021</t>
  </si>
  <si>
    <t>€ 200.885,00 oltre IVA</t>
  </si>
  <si>
    <t>Italian Exhibition Group S.p.A.</t>
  </si>
  <si>
    <t>variazione importo a seguito modifica programma  .</t>
  </si>
  <si>
    <t>S 80011990639 2021 51223</t>
  </si>
  <si>
    <t>BMTA Paestum 
dal 25 - 28 novembre 2021</t>
  </si>
  <si>
    <t>correlato alla durata di BMTA Paestum 2021</t>
  </si>
  <si>
    <t>€ 90.163,93 oltre IVA</t>
  </si>
  <si>
    <t>Leader s.r.l.</t>
  </si>
  <si>
    <t>variato soggetto  attuatore e importo a seguito modifica programma</t>
  </si>
  <si>
    <t>S 80011990639 2021 51224</t>
  </si>
  <si>
    <t>trasferimento risorse all'Agenzia Campania Turismo per la realizzazione del progetto sul turismo scolastico.</t>
  </si>
  <si>
    <t>anno 2021</t>
  </si>
  <si>
    <t>AGENZIA CAMPANIA TURISMO</t>
  </si>
  <si>
    <t>variato importo a seguito modifica programma sul Turismo Scolastico ex DGR 339/2021</t>
  </si>
  <si>
    <t>S 80011990639 2021 51225</t>
  </si>
  <si>
    <t>B.I.TU.S (Borsa Internazionale  del Turismo Scolastico e della Didattica Fuori dalla Classe) -           8 - 12 dicembre 2021</t>
  </si>
  <si>
    <t>correlato alla durata di B.I.TU.S 2021</t>
  </si>
  <si>
    <t>€ 90.163,93  oltre IVA</t>
  </si>
  <si>
    <t>I Mercanti d'arte SRL</t>
  </si>
  <si>
    <t>Aggiunto a seguito modifica del programma sul Turismo Scolastico ex DGR 339/2021</t>
  </si>
  <si>
    <t>S 80011990639 2021 51226</t>
  </si>
  <si>
    <t>B29J21029230002</t>
  </si>
  <si>
    <t>servizi a supporto dell'organizzazione del “Summit Globale dei Giovani sul Turismo” (Global Youth Tourism Summit) a Sorrento a cura di UNWTO</t>
  </si>
  <si>
    <t xml:space="preserve">correlato alla durata del “Summit Globale dei Giovani sul Turismo” </t>
  </si>
  <si>
    <t>53.789,59 oltre IVA</t>
  </si>
  <si>
    <t>ENIT - Agenzia Nazionale del Turismo</t>
  </si>
  <si>
    <t>Aggiunto a seguito modifica del programma su disposizione del Direttore  Generale con nota prot. n. PG 2021/0595754 del 29/10/2021</t>
  </si>
  <si>
    <t>D.G. 50.13</t>
  </si>
  <si>
    <t xml:space="preserve">Acquisto aggiunto o variato a seguito di  modifica programma (12) </t>
  </si>
  <si>
    <t xml:space="preserve">Livello di priorità (6) </t>
  </si>
  <si>
    <t>tabella B.1</t>
  </si>
  <si>
    <t>S 80011990639 2021  51301</t>
  </si>
  <si>
    <t>66600000-6</t>
  </si>
  <si>
    <t>Servizio di tesoreria</t>
  </si>
  <si>
    <t>Dir. Maria Caristo</t>
  </si>
  <si>
    <t>D.G. 50.14</t>
  </si>
  <si>
    <t xml:space="preserve">STIMA DEI COSTI DELL'ACQUISTO
</t>
  </si>
  <si>
    <t>S 80011990639 2021  51401</t>
  </si>
  <si>
    <t>2. Priorità Media</t>
  </si>
  <si>
    <t>Indagini qualità dell’aria nelle sedi della G.R. della Campania</t>
  </si>
  <si>
    <t>Dott. Nicola De Biase</t>
  </si>
  <si>
    <t>24 mesi</t>
  </si>
  <si>
    <t>60 06 01 - Ufficio Speciale UOD Centrale Acquisti e Procedure di Finanziamento di Progetti relativi ad Infrastrutture, ​GRANDI OPERE</t>
  </si>
  <si>
    <t>S 80011990639 2021  51402</t>
  </si>
  <si>
    <t>Indagini Luxometriche e micrclimatiche nelle sedi della G.R. della Campania</t>
  </si>
  <si>
    <t>Dott. Alberico Castelluccio</t>
  </si>
  <si>
    <t>S 80011990639 2021  51403</t>
  </si>
  <si>
    <t>1. Priorità massima</t>
  </si>
  <si>
    <t>Servizio di sorveglianza sanitaria per i dipendenti della G.R. della Campania</t>
  </si>
  <si>
    <t>Dott.ssa Nicoletta Affinito</t>
  </si>
  <si>
    <t>S 80011990639 2021  51404</t>
  </si>
  <si>
    <t>-</t>
  </si>
  <si>
    <t>55510000-8</t>
  </si>
  <si>
    <t>Servizio sostitutivo di mensa mediante buoni pasto</t>
  </si>
  <si>
    <t>Maria Stefania Panza</t>
  </si>
  <si>
    <t>S 80011990639 2021  51405</t>
  </si>
  <si>
    <t>Organizzazione evento concorsuale</t>
  </si>
  <si>
    <t>Maria Messina</t>
  </si>
  <si>
    <t>D.G.  50.16</t>
  </si>
  <si>
    <t xml:space="preserve">Acquisto aggiunto o
variato a seguito di
modifica programma
(12) </t>
  </si>
  <si>
    <t>Livello di priorità (6)</t>
  </si>
  <si>
    <t>Codice Nuts</t>
  </si>
  <si>
    <t xml:space="preserve"> tabella B.1</t>
  </si>
  <si>
    <t>S 80011990639 2020  51601</t>
  </si>
  <si>
    <t>Servizi di interoperabilità per i dati e di cooperazione applicativa</t>
  </si>
  <si>
    <t>Ennio Parisi</t>
  </si>
  <si>
    <t>17 mesi</t>
  </si>
  <si>
    <t>n.c.</t>
  </si>
  <si>
    <t>D.G.  50.17</t>
  </si>
  <si>
    <t xml:space="preserve">"Acquisto aggiunto o variato a seguito di modifica programma (12) Tabella B.2" </t>
  </si>
  <si>
    <t>D.G. 50.18</t>
  </si>
  <si>
    <t>S 80011990639 2021 51801</t>
  </si>
  <si>
    <t>B61B21000800002</t>
  </si>
  <si>
    <t xml:space="preserve">CPV  72230000-6 </t>
  </si>
  <si>
    <t>Acquisizione del servizio di Attivazione, Gestione, Hosting e Manutenzione del Portale Regionale S.I.smi.CA (Sistema Informativo della sismica in Regione Campania) per la presentazione e gestione delle istanze di cui alla Legge Regionale della Campania 7 gennaio 1983, n.9 - Norme per l'esercizio delle funzioni regionali in materia di difesa del territorio dal rischio sismico.</t>
  </si>
  <si>
    <t>ing. Roberta Santaniello</t>
  </si>
  <si>
    <t>2021-2023</t>
  </si>
  <si>
    <t>Ufficio Speciale 60 06 01 - Centrale Acquisti e Procedure di Finanziamento di Progetti relativi ad Infrastrutture</t>
  </si>
  <si>
    <t>S 80011990639 2020 51802</t>
  </si>
  <si>
    <t>na</t>
  </si>
  <si>
    <t>Nuts 2 codice ITF3</t>
  </si>
  <si>
    <t>Fornitiure di servizi</t>
  </si>
  <si>
    <t>Servizio di spegnimento incendi boschivi a mezzo elicotteri in Regione Campania.</t>
  </si>
  <si>
    <t>Massimino Cavallaro</t>
  </si>
  <si>
    <t>biennale prorogabile a tre anni</t>
  </si>
  <si>
    <t>Regione Campanioa</t>
  </si>
  <si>
    <t>US 60.03</t>
  </si>
  <si>
    <t>S 80011990639 2021  60301</t>
  </si>
  <si>
    <t>79419000-4</t>
  </si>
  <si>
    <t>Supporto alle attività dell'Ufficio Speciale NVVIP</t>
  </si>
  <si>
    <t>Dirigente di Staff dr.ssa Lucia Sorrentino</t>
  </si>
  <si>
    <t>S 80011990639 2021  60302</t>
  </si>
  <si>
    <t>US 60.06</t>
  </si>
  <si>
    <t>B44E20002030006</t>
  </si>
  <si>
    <t>SERVIZI/FORNITURE</t>
  </si>
  <si>
    <t>ARCH. LUCIANO MARINI</t>
  </si>
  <si>
    <t>12 MESI</t>
  </si>
  <si>
    <t>Regione Campania Ufficio Grande Opere - Centrale Acquisti</t>
  </si>
  <si>
    <t>Riqualificazione e messa in sicurezza della PINETA DI CASTELVOLTURNO E FASCE PROSPICIENTI IL LITORALE CONTERMINE</t>
  </si>
  <si>
    <t>S 80011990639 2021  60603</t>
  </si>
  <si>
    <t>Risanamento ambientale corpi idrici superficiali delle aree interne – Lotto funzionale Provincia di Benevento - Servizio di verifica ex art. 26 del d.lgs. 50/20 16 e s.m.i. del progetto definitivo ed esecutivo.</t>
  </si>
  <si>
    <t>Ing Umberto Pisapia</t>
  </si>
  <si>
    <t>S 80011990639 2021  60604</t>
  </si>
  <si>
    <t>71248000-8</t>
  </si>
  <si>
    <t>Patrizia Sarno</t>
  </si>
  <si>
    <t>S 80011990639 2021  60605</t>
  </si>
  <si>
    <t>Accordo Quadro per servizi tecnici  finalizzati alle indagini geologiche, geognostiche, archeologiche, studi meteomarini piani di caratterizzazione, rilievi topografici</t>
  </si>
  <si>
    <t>U.S.  60.09</t>
  </si>
  <si>
    <t>F 80011990639 2020  60901</t>
  </si>
  <si>
    <t>B67D18001310006</t>
  </si>
  <si>
    <t xml:space="preserve">32323500-8 </t>
  </si>
  <si>
    <t>Realizzazione dell’impianto di videosorveglianza dell’Area Unesco della Città di Napoli zona Chiaia</t>
  </si>
  <si>
    <t>Maria Giovanna Fiume</t>
  </si>
  <si>
    <t>F 80011990639 2021  60902</t>
  </si>
  <si>
    <t>Misure di potenziamento della sicurezza urbana nell’ambito della città di Napoli - sistema di videosorveglianza “Videosurveillance</t>
  </si>
  <si>
    <t>U.S.  60.11</t>
  </si>
  <si>
    <t>S 80011990639 2021 61101</t>
  </si>
  <si>
    <t>N/A</t>
  </si>
  <si>
    <t>72260000-5</t>
  </si>
  <si>
    <t>Interventi per la migrazione delle risorse do posta elettronica della Giunta regionale della Campania in Microsoft Office 365 Exchange Online</t>
  </si>
  <si>
    <t>Vincenzo Rinaldi</t>
  </si>
  <si>
    <t>0000226120</t>
  </si>
  <si>
    <t>Consip S.p.A.</t>
  </si>
  <si>
    <t>S 80011990639 2021 61102</t>
  </si>
  <si>
    <t>in definizione</t>
  </si>
  <si>
    <t>Interventi di digitalizzazione dei processi amministrativi e diffusione di servizi digitali della PA a cittadini e imprese</t>
  </si>
  <si>
    <t>Massimo Bisogno</t>
  </si>
  <si>
    <t>S 80011990639 2021 61103</t>
  </si>
  <si>
    <t>48000000-8</t>
  </si>
  <si>
    <t>Acquisto servizi di office automation &amp; collaboration</t>
  </si>
  <si>
    <t>2 mesi</t>
  </si>
  <si>
    <t>S.M. 70.05</t>
  </si>
  <si>
    <t>Codice Unico Intervento - CUI (1)</t>
  </si>
  <si>
    <t>Ambito geografico di esecuzione dell'acquisto</t>
  </si>
  <si>
    <t>Descrizione dell'acquisto</t>
  </si>
  <si>
    <t>Responsabile del Procedimento (7)</t>
  </si>
  <si>
    <t>Acquisto aggiunto o variato a seguito di modifica programma (12) Tabella B.2</t>
  </si>
  <si>
    <t>S 80011990639 2020 70501</t>
  </si>
  <si>
    <t>B89E19000680001</t>
  </si>
  <si>
    <t>90513200-8</t>
  </si>
  <si>
    <t>Servizio di recupero e/o smaltimento e relativo trasporto a destino in ambito nazionale e/o comunitario dei rifiuti aventi codice CER 19.05.01 provenienti dalla STIR di Battipaglia (SA)</t>
  </si>
  <si>
    <t>Antonio De Falco</t>
  </si>
  <si>
    <t>90 giorni</t>
  </si>
  <si>
    <t>S 80011990639 2020 70502</t>
  </si>
  <si>
    <t>B23G17013850006</t>
  </si>
  <si>
    <t>71323200-0</t>
  </si>
  <si>
    <t>Servizi di Progettazione definitiva del progetto a Regia regionale denominato "Realizzazione di un impianto per il trattamento della frazione organica da raccolta differenziata nel Comune di Afragola (NA)" ed esecuzione delle indagini geognostiche propedeutiche.</t>
  </si>
  <si>
    <t>Pasquale Manduca</t>
  </si>
  <si>
    <t>L 80011990639 2021 70501</t>
  </si>
  <si>
    <t>Servizio di Verifica preventiva della progettazione esecutiva e definitiva -ai sensi dell’Art. 26 del D.Lgs.50/2016 e ss.mm.ii.- dell'intervento denominato "Realizzazione di un Impianto di Trattamento della Frazione Organica da raccolta differenziata nel Comune di Cancello ed Arnone (CE)"</t>
  </si>
  <si>
    <t>L 80011990639 2021 70504</t>
  </si>
  <si>
    <t>Servizio di Verifica preventiva della progettazione esecutiva e definitiva -ai sensi dell’Art. 26 del D.Lgs.50/2016 e ss.mm.ii.- dell'intervento denominato "Realizzazione di un Impianto di Trattamento della Frazione Organica da raccolta differenziata presso lo STIR di Casalduni (BN)"</t>
  </si>
  <si>
    <t>2020/2021</t>
  </si>
  <si>
    <t>B86G17000240001</t>
  </si>
  <si>
    <t>L 80011990639 2021 70505</t>
  </si>
  <si>
    <t>ITF31</t>
  </si>
  <si>
    <t>Servizio di Verifica preventiva della progettazione esecutiva e definitiva -ai sensi dell’Art. 26 del D.Lgs.50/2016 e ss.mm.ii.- dell'intervento denominato "Realizzazione di un Impianto di Trattamento della Frazione Organica da raccolta differenziata nel Comune di Casal di Principe (CE)"</t>
  </si>
  <si>
    <t>L 80011990639 2021 70506</t>
  </si>
  <si>
    <t>Servizio di Verifica preventiva della progettazione esecutiva e definitiva -ai sensi dell’Art. 26 del D.Lgs.50/2016 e ss.mm.ii.- dell'intervento denominato "Realizzazione di un Impianto di Trattamento della Frazione Organica da raccolta differenziata nel Comune di Marigliano (NA)"</t>
  </si>
  <si>
    <t>B29D15001570005</t>
  </si>
  <si>
    <t>90512000-9</t>
  </si>
  <si>
    <t>Servizio di rimozione, trasporto, recupero energetico e/o di materia in ambito nazionale e Comunitario, nonché smaltimento in ambito Comunitario di rifiuti stoccati in balle presso siti dedicati nel territorio della regione Campania.</t>
  </si>
  <si>
    <t>Guido Miranda</t>
  </si>
  <si>
    <t>18 mesi,
oltre proroghe</t>
  </si>
  <si>
    <t>B26G17000000001</t>
  </si>
  <si>
    <t>Mario Bruno</t>
  </si>
  <si>
    <t>24 mesi,
oltre proroghe</t>
  </si>
  <si>
    <t>B25C19000070001</t>
  </si>
  <si>
    <t>Gara n. 2892/A-T/19 - Servizio di rimozione, trasporto e conferimento in ambito nazionale e comunitario, nonche' ad impianti di smaltimento in ambito comunitario dei rifiuti stoccati in balle presso siti dedicati nel territorio della Regione Campania, suddivisa in n. 6 lotti.</t>
  </si>
  <si>
    <t>Giuseppe Luongo</t>
  </si>
  <si>
    <t>2021</t>
  </si>
  <si>
    <t>Servizio di rimozione, trasporto a recupero e/o smaltimento di rifiuti stoccati in balle presso siti dedicati nel territorio della Regione Campania. Lotti PIAZZOLA PANTANO Acerra (NA) e TOPPA INFUOCATA Fragneto Monforte (BN)</t>
  </si>
  <si>
    <t>18 mesi</t>
  </si>
  <si>
    <t>S 80011990639 2020 70511</t>
  </si>
  <si>
    <t>B94H17000920007</t>
  </si>
  <si>
    <t>45222100-0</t>
  </si>
  <si>
    <t>Gara n. 2704 - Servizio di trattamento 400.000 tonnellate di Rifiuti Stoccati in Balle (RSB) in siti dedicati della Regione Campania, finalizzato al recupero materia e produzione di Combustibile Solido Secondario (CSS), conferimento dei materiali recuperati presso impianti autorizzati presenti sul territorio nazionale o comunitario e smaltimento della frazione residua, attraverso la realizzazione e gestione di un impianto dedicato presso l’ex area Enel, Località Ponte Riccio, in Giugliano in Campania (NA).</t>
  </si>
  <si>
    <t>Liliana Monaco</t>
  </si>
  <si>
    <t>B41E17000570007</t>
  </si>
  <si>
    <t>45222100-0;
90510000-5;
60100000-9.</t>
  </si>
  <si>
    <t>Servizio di trattamento di 1.200.000 tonnellate di Rifiuti Stoccati in Balle (RSB) nella Regione Campania, conferimento presso impianti termici sul territorio nazionale o comunitario del CSS prodotto e smaltimento della frazione residua.</t>
  </si>
  <si>
    <t>1590 gg n.c.</t>
  </si>
  <si>
    <t>Livello di priorità (6) 
tabella B.1</t>
  </si>
  <si>
    <t>AREE PUBBLICHE PERIMETRATE NELL'EX SIN LITORALE VESUVIANO*INDAGINI PRELIMINARI DEI SUOLI E DELLE ACQUE DI FALDA NELLE AREE PUBBLICHE SUB-PERIMETRATE DELL'EX S*INDAGINI PRELIMINARI DEI SUOLI E DELLE ACQUE DI FALDA NELLE AREE PUBBLICHE SUBPERIMETRATE DELLEX SIN LITORALE VESUVIANO</t>
  </si>
  <si>
    <t>Realizzazione delle attività previste nell’ambito del Piano strategico regionale per la Cultura ed i Beni Culturali per l’annualità 2021 per il sostegno al turismo culturale</t>
  </si>
  <si>
    <t>B16G17000080001</t>
  </si>
  <si>
    <t>B66G160010200006</t>
  </si>
  <si>
    <t>B96G17000900001</t>
  </si>
  <si>
    <t>Trattasi di quota parte di un acquisto pluriennale di servizi  fatto nel 2018 (DD309/2018) nell'ambito del progetto move to cloud finanziato sull'obiettivo 2.2. asse II POR FESR 2014-2020 (DD 304/2018)</t>
  </si>
  <si>
    <t>Trattasi di quota parte di un acquisto pluriennale di servizi fatto nel 2018 (DD309/2018) nell'ambito del progetto move to cloud finanziato sull'obiettivo 2.2. asse II POR FESR 2014-2020 (DD 304/2018)</t>
  </si>
  <si>
    <t>Attività  del progetto move to cloud finanziato sull'obiettivo 2.2. asse II POR FESR 2014-2020 (acquisto NAS)</t>
  </si>
  <si>
    <t>Attività del progetto move to cloud finanziato sull'obiettivo 2.2. asse II POR FESR 2014-2020 (comunicazione)</t>
  </si>
  <si>
    <t>Attività del progetto move to cloud finanziato sull'obiettivo 2.2. asse II POR FESR 2014-2020 (pubblicazioni)</t>
  </si>
  <si>
    <t>Attività del progetto move to cloud finanziato sull'obiettivo 2.2. asse II POR FESR 2014-2020 (materiale di consumo)</t>
  </si>
  <si>
    <t>altro</t>
  </si>
  <si>
    <t>S 80011990639 2021 70505</t>
  </si>
  <si>
    <t>Fabiana Praitano</t>
  </si>
  <si>
    <t>Alessandro Scialoja</t>
  </si>
  <si>
    <t>B19J21001470001</t>
  </si>
  <si>
    <t>S 80011990639 2020 40302</t>
  </si>
  <si>
    <t>Servizi di progettazione, organizzazione ed allestimento degli eventi di comuncazione istituzionale</t>
  </si>
  <si>
    <t>Fornitura</t>
  </si>
  <si>
    <t>30211300-4</t>
  </si>
  <si>
    <t>servizi di realizzazione della piattaforma ERP Regionale</t>
  </si>
  <si>
    <t>Donata Vizzino</t>
  </si>
  <si>
    <t>dott. Giuseppe Gorga</t>
  </si>
  <si>
    <t>Recupero/riqualificazione dei parchi urbani</t>
  </si>
  <si>
    <t>B78D20000270001</t>
  </si>
  <si>
    <t>80500000-9</t>
  </si>
  <si>
    <t>79000000-4</t>
  </si>
  <si>
    <t xml:space="preserve"> ITH52</t>
  </si>
  <si>
    <t xml:space="preserve">  ITC4C</t>
  </si>
  <si>
    <t>DEA23</t>
  </si>
  <si>
    <t>DEA11</t>
  </si>
  <si>
    <t>FR101</t>
  </si>
  <si>
    <r>
      <t xml:space="preserve">ELENCO DEGLI ACQUISTI DEL PROGRAMMA   </t>
    </r>
    <r>
      <rPr>
        <b/>
        <sz val="9"/>
        <color indexed="10"/>
        <rFont val="Arial"/>
        <family val="2"/>
      </rPr>
      <t>2021-2022</t>
    </r>
  </si>
  <si>
    <t>S 80011990639 2020 40301</t>
  </si>
  <si>
    <t>S 80011990639 2021 40303</t>
  </si>
  <si>
    <t>S 80011990639 2021 40304</t>
  </si>
  <si>
    <t>S 80011990639 2021 40305</t>
  </si>
  <si>
    <t>S 80011990639 2021  50713</t>
  </si>
  <si>
    <t>S 80011990639 2022  50709</t>
  </si>
  <si>
    <t>F 80011990639 2022  50703</t>
  </si>
  <si>
    <t>F 80011990639 2021  50721</t>
  </si>
  <si>
    <t>S 80011990639 2021  50909</t>
  </si>
  <si>
    <t>S 80011990639 2021  50912</t>
  </si>
  <si>
    <t>S 80011990639 2021  50913</t>
  </si>
  <si>
    <t>F 80011990639 2021  50914</t>
  </si>
  <si>
    <t>F 80011990639 2021  50905</t>
  </si>
  <si>
    <t xml:space="preserve">PROGETTO SIGMATER SERVIZI INTEGRATI CATASTALI E GEOGRAFICI PER IL MONITORAGGIO AMMINISTRATIVO DEL TERRITORIO IN ESECUZIONE DELLA L. 15/3/1997, N. 59 E DAL SUCCESSIVO D.LGS.31/3/1998 N. 112 IN ATTUAZIONE DEL CAPO 1 DELLA L. 15 </t>
  </si>
  <si>
    <t>S 80011990639 2022  50911</t>
  </si>
  <si>
    <t>S 80011990639 2021 51004</t>
  </si>
  <si>
    <t>S 80011990639 2021 51006</t>
  </si>
  <si>
    <t>S 80011990639 2021 51007</t>
  </si>
  <si>
    <t>S 80011990639 2021 51008</t>
  </si>
  <si>
    <t>S 80011990639 2021 51009</t>
  </si>
  <si>
    <t>S 80011990639 2021 51010</t>
  </si>
  <si>
    <t>S 80011990639 2021 51011</t>
  </si>
  <si>
    <t>S 80011990639 2021 51012</t>
  </si>
  <si>
    <t>S 80011990639 2021 51016</t>
  </si>
  <si>
    <t>F 80011990639 2021 51015</t>
  </si>
  <si>
    <t>S 80011990639 2021 51001</t>
  </si>
  <si>
    <t>S 80011990639 2021 51002</t>
  </si>
  <si>
    <t>S 80011990639 2021 51005</t>
  </si>
  <si>
    <t>F 80011990639 2021 51013</t>
  </si>
  <si>
    <t>F 80011990639 2021 51014</t>
  </si>
  <si>
    <t>S 80011990639 2021 51204</t>
  </si>
  <si>
    <t>S 80011990639 2021 51227</t>
  </si>
  <si>
    <t>S 80011990639 2021 51228</t>
  </si>
  <si>
    <t>F 80011990639 2021 51203</t>
  </si>
  <si>
    <t>F 80011990639 2021 51206</t>
  </si>
  <si>
    <t>F 80011990639 2021 51213</t>
  </si>
  <si>
    <t>S 80011990639 2021  60602</t>
  </si>
  <si>
    <t>S 80011990639 2020  60601</t>
  </si>
  <si>
    <t>S 80011990639 2021 70503</t>
  </si>
  <si>
    <t>S 80011990639 2021 70504</t>
  </si>
  <si>
    <t>S 80011990639 2021 70506</t>
  </si>
  <si>
    <t>S 80011990639 2015 70507</t>
  </si>
  <si>
    <t>S 80011990639 2017 70508</t>
  </si>
  <si>
    <t>S 80011990639 2019 70509</t>
  </si>
  <si>
    <t>S 80011990639 2021 70510</t>
  </si>
  <si>
    <t>S 80011990639 2017 70512</t>
  </si>
  <si>
    <t>completo</t>
  </si>
  <si>
    <t>Servizio di assistenza tecnica specialistica alla Direzione Generale per lo Sviluppo Economico e le Attività Produttive per attività e procedimenti di finanziamento a vantaggio del settore produttivo non finanziati a valere sul POR FESR</t>
  </si>
  <si>
    <t>D.G. 50.14.81</t>
  </si>
  <si>
    <t>D.G. 50.14.82</t>
  </si>
  <si>
    <t>STAFF</t>
  </si>
  <si>
    <t>ITF4</t>
  </si>
  <si>
    <t>Giuseppe Filippone</t>
  </si>
  <si>
    <t>Servizi di formazione</t>
  </si>
  <si>
    <t>S 80011990639 2021  51406</t>
  </si>
  <si>
    <t>60442000-8 
Servizi aerei di lotta antincendio</t>
  </si>
  <si>
    <t>50330000-7</t>
  </si>
  <si>
    <t>Mauro BIAFORE</t>
  </si>
  <si>
    <t>2022-2023</t>
  </si>
  <si>
    <t>50333000-8</t>
  </si>
  <si>
    <t>2021-2022</t>
  </si>
  <si>
    <t>32260000-3</t>
  </si>
  <si>
    <t>Aggiornamento e adeguamento tecnologico dei sistemi, delle infrastrutture di trasmissione dati e degli apparati costitutivi della rete fiduciaria di monitoraggio meteoidropluviometrico in tempo reale, utilizzata ai fini di protezione civile per l’allertamento regionale per il rischio idrogeologico e idraulico</t>
  </si>
  <si>
    <t>S 80011990639 2022 51803</t>
  </si>
  <si>
    <t>S 80011990639 2021 51804</t>
  </si>
  <si>
    <t>S 80011990639 2021 51805</t>
  </si>
  <si>
    <t>F 80011990639 2021 51806</t>
  </si>
  <si>
    <r>
      <t xml:space="preserve">Servizio di manutenzione ordinaria e straordinaria della </t>
    </r>
    <r>
      <rPr>
        <b/>
        <sz val="10"/>
        <rFont val="Arial"/>
        <family val="2"/>
      </rPr>
      <t>rete "fiduciaria"</t>
    </r>
    <r>
      <rPr>
        <sz val="10"/>
        <rFont val="Arial"/>
        <family val="2"/>
      </rPr>
      <t xml:space="preserve"> di monitoraggio meteoidropluviometrico in tempo reale, utilizzata ai fini di protezione civile per l’allertamento regionale per il rischio idrogeologico e idraulico</t>
    </r>
  </si>
  <si>
    <r>
      <t xml:space="preserve">Servizio di manutenzione ordinaria e straordinaria della </t>
    </r>
    <r>
      <rPr>
        <b/>
        <sz val="10"/>
        <rFont val="Arial"/>
        <family val="2"/>
      </rPr>
      <t>rete "integrativa"</t>
    </r>
    <r>
      <rPr>
        <sz val="10"/>
        <rFont val="Arial"/>
        <family val="2"/>
      </rPr>
      <t xml:space="preserve"> di monitoraggio meteoidropluviometrico in tempo reale ex D.G.R. 2067/2004, in esercizio presso il Centro Funzionale Decentrato della Campania</t>
    </r>
  </si>
  <si>
    <r>
      <t xml:space="preserve">Servizio di manutenzione ordinaria e straordinaria della </t>
    </r>
    <r>
      <rPr>
        <b/>
        <sz val="10"/>
        <rFont val="Arial"/>
        <family val="2"/>
      </rPr>
      <t>rete radio regionale</t>
    </r>
    <r>
      <rPr>
        <sz val="10"/>
        <rFont val="Arial"/>
        <family val="2"/>
      </rPr>
      <t xml:space="preserve"> di comunicazioni in emergenza a supporto del sistema di protezione civile, realizzata con fondi F.E.S.R. Campania 2014/2020 e utilizzata dalla Regione Campania per lo svolgimento delle attività istituzionali di cui al D. Lgs. n. 6/2020 e alla L.R. n. 12/2017 e ss.mm.ii.</t>
    </r>
  </si>
  <si>
    <t>Servizi di progettazione, organizzazione ed allestimento degli eventi di comunicazione istituzionale</t>
  </si>
  <si>
    <t>S 80011990639 2022 40306</t>
  </si>
  <si>
    <t>S 80011990639 2022 40307</t>
  </si>
  <si>
    <t>B26I180204270006</t>
  </si>
  <si>
    <t>71240000-2</t>
  </si>
  <si>
    <t>AFFIDAMENTO DEI  SERVIZI PER LA REDAZIONE DEI PIANI DI GESTIONE DEI SITI DELLA RETE NATURA 2000 DI COMPETENZA REGIONALE PRESENTI NELLE MACO AREE RURALI B, C E D IN CUI È STATO SUDDIVISO IL TERRITORIO CAMPANO NELL'AMBITO DEL PSR 2014/2020 AI SENSI DELLA DGR N. 335 DEL 05.06.2018</t>
  </si>
  <si>
    <t>Sofia Spinelli</t>
  </si>
  <si>
    <t>S80011990639202150081</t>
  </si>
  <si>
    <t>Codice ITF33
Nuts</t>
  </si>
  <si>
    <t>60640000-6</t>
  </si>
  <si>
    <t>Trasporto marittimo scolastico</t>
  </si>
  <si>
    <t>MARIAPIA DI PALMA</t>
  </si>
  <si>
    <t>dal 15.09.2021 al 8.06.2022</t>
  </si>
  <si>
    <t>Accordo Quadro per servizi tecnici  finalizzati alla verifica ai sensi dell'art.26 del Dlgs 50/2016</t>
  </si>
  <si>
    <t>D.G. 50.15</t>
  </si>
  <si>
    <t>servizio</t>
  </si>
  <si>
    <t>Servizio Noleggio fotocopiatrici</t>
  </si>
  <si>
    <t>dott Antonio Cossa</t>
  </si>
  <si>
    <t>fornitura</t>
  </si>
  <si>
    <t>Fornitura di veicoli in noleggio a lungo termine senza conducente</t>
  </si>
  <si>
    <t>dott. Antonio Cossa</t>
  </si>
  <si>
    <t>Quadriennale</t>
  </si>
  <si>
    <t>Manutenzione parco automezzi Giunta Regionale</t>
  </si>
  <si>
    <t xml:space="preserve">Servizio </t>
  </si>
  <si>
    <t>Adesione Convenzione Consip Fastweb traffico telefonico</t>
  </si>
  <si>
    <t>S 80011990639 2021  51501</t>
  </si>
  <si>
    <t>F 80011990639 2021  51502</t>
  </si>
  <si>
    <t>S 80011990639 2021  51503</t>
  </si>
  <si>
    <t>S 80011990639 2021  51504</t>
  </si>
  <si>
    <t>S 80011990639 2022 51701</t>
  </si>
  <si>
    <t>S 80011990639 2022 50601</t>
  </si>
  <si>
    <t>S 80011990639 2021  50602</t>
  </si>
  <si>
    <t>CUP non ancora attribuito</t>
  </si>
  <si>
    <t>SERVIZI DI SYSTEM MANAGEMENT PER LA GIUNTA REGIONALE DELLA CAMPANIA</t>
  </si>
  <si>
    <t>1. priorità massima</t>
  </si>
  <si>
    <t>36 mesi rinnovabili</t>
  </si>
  <si>
    <t xml:space="preserve">2.modifica ex art.7 comma 8 lettera c)
</t>
  </si>
  <si>
    <t>S 8001190639 2022 61101</t>
  </si>
  <si>
    <t>schi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</si>
</sst>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_-;\-* #,##0.00_-;_-* \-??_-;_-@_-"/>
    <numFmt numFmtId="171" formatCode="[$€-410]\ #,##0.00;\-[$€-410]\ #,##0.00"/>
    <numFmt numFmtId="172" formatCode="#,##0.00&quot; €&quot;"/>
    <numFmt numFmtId="173" formatCode="#,###.00"/>
    <numFmt numFmtId="174" formatCode="[$€-410]\ #,##0.00;[Red]\-[$€-410]\ #,##0.00"/>
    <numFmt numFmtId="175" formatCode="_-* #,##0.00\ [$€-410]_-;\-* #,##0.00\ [$€-410]_-;_-* \-??\ [$€-410]_-;_-@_-"/>
    <numFmt numFmtId="176" formatCode="[$€-2]\ #,##0.00;[Red]\-[$€-2]\ #,##0.00"/>
    <numFmt numFmtId="177" formatCode="_-&quot;L. &quot;* #,##0.00_-;&quot;-L. &quot;* #,##0.00_-;_-&quot;L. &quot;* \-??_-;_-@_-"/>
    <numFmt numFmtId="178" formatCode="[$-410]dddd\ d\ mmmm\ yyyy"/>
    <numFmt numFmtId="179" formatCode="#,##0.00\ [$€-410];[Red]\-#,##0.00\ [$€-410]"/>
    <numFmt numFmtId="180" formatCode="#,##0.00;[Red]#,##0.00"/>
    <numFmt numFmtId="181" formatCode="&quot;€&quot;\ #,##0.00"/>
    <numFmt numFmtId="182" formatCode="_-* #,##0_-;\-* #,##0_-;_-* &quot;-&quot;??_-;_-@_-"/>
    <numFmt numFmtId="183" formatCode="_-* #,##0.00\ [$€-410]_-;\-* #,##0.00\ [$€-410]_-;_-* &quot;-&quot;??\ [$€-410]_-;_-@_-"/>
    <numFmt numFmtId="184" formatCode="_-&quot;L.&quot;\ * #,##0.00_-;\-&quot;L.&quot;\ * #,##0.00_-;_-&quot;L.&quot;\ * &quot;-&quot;??_-;_-@_-"/>
    <numFmt numFmtId="185" formatCode="_-&quot;L.&quot;\ * #,##0_-;\-&quot;L.&quot;\ * #,##0_-;_-&quot;L.&quot;\ * &quot;-&quot;_-;_-@_-"/>
    <numFmt numFmtId="186" formatCode="#,##0.00_ ;\-#,##0.0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ill="0" applyBorder="0" applyAlignment="0" applyProtection="0"/>
    <xf numFmtId="168" fontId="0" fillId="0" borderId="0" applyFill="0" applyBorder="0" applyAlignment="0" applyProtection="0"/>
  </cellStyleXfs>
  <cellXfs count="6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51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3" fillId="0" borderId="12" xfId="5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4" fillId="34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71" fontId="3" fillId="0" borderId="17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171" fontId="3" fillId="0" borderId="12" xfId="0" applyNumberFormat="1" applyFont="1" applyFill="1" applyBorder="1" applyAlignment="1">
      <alignment vertical="center" wrapText="1"/>
    </xf>
    <xf numFmtId="171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71" fontId="3" fillId="0" borderId="18" xfId="0" applyNumberFormat="1" applyFont="1" applyFill="1" applyBorder="1" applyAlignment="1">
      <alignment vertical="center" wrapText="1"/>
    </xf>
    <xf numFmtId="171" fontId="3" fillId="0" borderId="18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vertical="center" wrapText="1"/>
    </xf>
    <xf numFmtId="17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71" fontId="3" fillId="0" borderId="0" xfId="0" applyNumberFormat="1" applyFont="1" applyBorder="1" applyAlignment="1">
      <alignment vertical="center" wrapText="1"/>
    </xf>
    <xf numFmtId="17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171" fontId="3" fillId="0" borderId="17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3" fontId="6" fillId="0" borderId="17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 wrapText="1"/>
    </xf>
    <xf numFmtId="0" fontId="9" fillId="34" borderId="24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174" fontId="3" fillId="0" borderId="17" xfId="0" applyNumberFormat="1" applyFont="1" applyFill="1" applyBorder="1" applyAlignment="1">
      <alignment vertical="center" wrapText="1"/>
    </xf>
    <xf numFmtId="174" fontId="3" fillId="0" borderId="17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74" fontId="3" fillId="0" borderId="12" xfId="0" applyNumberFormat="1" applyFont="1" applyFill="1" applyBorder="1" applyAlignment="1">
      <alignment vertical="center" wrapText="1"/>
    </xf>
    <xf numFmtId="174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4" fontId="6" fillId="0" borderId="17" xfId="48" applyNumberFormat="1" applyFont="1" applyFill="1" applyBorder="1" applyAlignment="1" applyProtection="1">
      <alignment vertical="center" wrapText="1"/>
      <protection/>
    </xf>
    <xf numFmtId="4" fontId="6" fillId="0" borderId="17" xfId="48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48" applyNumberFormat="1" applyFont="1" applyFill="1" applyBorder="1" applyAlignment="1" applyProtection="1">
      <alignment vertical="center" wrapText="1"/>
      <protection/>
    </xf>
    <xf numFmtId="4" fontId="6" fillId="0" borderId="12" xfId="48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/>
    </xf>
    <xf numFmtId="4" fontId="6" fillId="0" borderId="12" xfId="47" applyNumberFormat="1" applyFont="1" applyFill="1" applyBorder="1" applyAlignment="1" applyProtection="1">
      <alignment vertical="center" wrapText="1"/>
      <protection/>
    </xf>
    <xf numFmtId="4" fontId="6" fillId="0" borderId="12" xfId="47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75" fontId="3" fillId="0" borderId="17" xfId="0" applyNumberFormat="1" applyFont="1" applyBorder="1" applyAlignment="1">
      <alignment horizontal="center" vertical="center"/>
    </xf>
    <xf numFmtId="175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51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7" xfId="51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2" xfId="5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12" xfId="51" applyFont="1" applyFill="1" applyBorder="1" applyAlignment="1">
      <alignment horizontal="left" vertical="center" wrapText="1"/>
      <protection/>
    </xf>
    <xf numFmtId="174" fontId="3" fillId="0" borderId="17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10" fillId="0" borderId="17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right" vertical="center"/>
      <protection/>
    </xf>
    <xf numFmtId="0" fontId="10" fillId="0" borderId="12" xfId="5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6" fillId="0" borderId="12" xfId="53" applyFont="1" applyBorder="1">
      <alignment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12" xfId="52" applyFont="1" applyBorder="1" applyAlignment="1">
      <alignment horizontal="right"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51" applyFont="1" applyBorder="1" applyAlignment="1">
      <alignment horizontal="left" vertical="center" wrapText="1"/>
      <protection/>
    </xf>
    <xf numFmtId="175" fontId="3" fillId="0" borderId="17" xfId="68" applyNumberFormat="1" applyFont="1" applyFill="1" applyBorder="1" applyAlignment="1" applyProtection="1">
      <alignment horizontal="center" vertical="center" wrapText="1"/>
      <protection/>
    </xf>
    <xf numFmtId="175" fontId="3" fillId="0" borderId="17" xfId="68" applyNumberFormat="1" applyFont="1" applyFill="1" applyBorder="1" applyAlignment="1" applyProtection="1">
      <alignment/>
      <protection/>
    </xf>
    <xf numFmtId="175" fontId="3" fillId="0" borderId="17" xfId="68" applyNumberFormat="1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/>
    </xf>
    <xf numFmtId="175" fontId="3" fillId="0" borderId="17" xfId="0" applyNumberFormat="1" applyFont="1" applyBorder="1" applyAlignment="1">
      <alignment vertical="center" wrapText="1"/>
    </xf>
    <xf numFmtId="175" fontId="3" fillId="0" borderId="17" xfId="0" applyNumberFormat="1" applyFont="1" applyBorder="1" applyAlignment="1">
      <alignment vertical="center"/>
    </xf>
    <xf numFmtId="175" fontId="3" fillId="0" borderId="17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175" fontId="3" fillId="0" borderId="12" xfId="0" applyNumberFormat="1" applyFont="1" applyBorder="1" applyAlignment="1">
      <alignment vertical="center" wrapText="1"/>
    </xf>
    <xf numFmtId="175" fontId="3" fillId="0" borderId="12" xfId="68" applyNumberFormat="1" applyFont="1" applyFill="1" applyBorder="1" applyAlignment="1" applyProtection="1">
      <alignment vertical="center"/>
      <protection/>
    </xf>
    <xf numFmtId="175" fontId="3" fillId="0" borderId="12" xfId="0" applyNumberFormat="1" applyFont="1" applyBorder="1" applyAlignment="1">
      <alignment vertical="center"/>
    </xf>
    <xf numFmtId="175" fontId="3" fillId="0" borderId="12" xfId="0" applyNumberFormat="1" applyFont="1" applyBorder="1" applyAlignment="1">
      <alignment horizontal="right" vertical="center"/>
    </xf>
    <xf numFmtId="175" fontId="3" fillId="0" borderId="0" xfId="0" applyNumberFormat="1" applyFont="1" applyAlignment="1">
      <alignment/>
    </xf>
    <xf numFmtId="0" fontId="3" fillId="0" borderId="12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90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0" borderId="4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82" fontId="3" fillId="0" borderId="11" xfId="43" applyNumberFormat="1" applyFont="1" applyFill="1" applyBorder="1" applyAlignment="1">
      <alignment vertical="center" wrapText="1"/>
    </xf>
    <xf numFmtId="182" fontId="3" fillId="0" borderId="11" xfId="43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vertical="center" wrapText="1"/>
    </xf>
    <xf numFmtId="171" fontId="3" fillId="0" borderId="11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174" fontId="3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83" fontId="3" fillId="0" borderId="11" xfId="68" applyNumberFormat="1" applyFont="1" applyFill="1" applyBorder="1" applyAlignment="1">
      <alignment horizontal="center" vertical="center" wrapText="1"/>
    </xf>
    <xf numFmtId="183" fontId="3" fillId="0" borderId="11" xfId="68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83" fontId="3" fillId="0" borderId="10" xfId="68" applyNumberFormat="1" applyFont="1" applyFill="1" applyBorder="1" applyAlignment="1">
      <alignment horizontal="center" vertical="center" wrapText="1"/>
    </xf>
    <xf numFmtId="183" fontId="3" fillId="0" borderId="10" xfId="68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vertical="center" wrapText="1"/>
    </xf>
    <xf numFmtId="181" fontId="3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182" fontId="3" fillId="0" borderId="0" xfId="43" applyNumberFormat="1" applyFont="1" applyFill="1" applyBorder="1" applyAlignment="1">
      <alignment vertical="center" wrapText="1"/>
    </xf>
    <xf numFmtId="182" fontId="3" fillId="0" borderId="0" xfId="43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174" fontId="3" fillId="0" borderId="0" xfId="0" applyNumberFormat="1" applyFont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174" fontId="3" fillId="0" borderId="29" xfId="0" applyNumberFormat="1" applyFont="1" applyBorder="1" applyAlignment="1">
      <alignment vertical="center" wrapText="1"/>
    </xf>
    <xf numFmtId="17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right" vertical="center" wrapText="1"/>
    </xf>
    <xf numFmtId="181" fontId="3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5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181" fontId="3" fillId="0" borderId="45" xfId="0" applyNumberFormat="1" applyFont="1" applyBorder="1" applyAlignment="1">
      <alignment horizontal="right" vertical="center" wrapText="1"/>
    </xf>
    <xf numFmtId="181" fontId="3" fillId="0" borderId="45" xfId="0" applyNumberFormat="1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74" fontId="3" fillId="0" borderId="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181" fontId="3" fillId="35" borderId="11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vertical="center" wrapText="1"/>
    </xf>
    <xf numFmtId="181" fontId="3" fillId="35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right" vertical="center" wrapText="1"/>
    </xf>
    <xf numFmtId="176" fontId="3" fillId="0" borderId="56" xfId="0" applyNumberFormat="1" applyFont="1" applyBorder="1" applyAlignment="1">
      <alignment horizontal="right" vertical="center" wrapText="1"/>
    </xf>
    <xf numFmtId="176" fontId="3" fillId="0" borderId="47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35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171" fontId="3" fillId="0" borderId="58" xfId="0" applyNumberFormat="1" applyFont="1" applyFill="1" applyBorder="1" applyAlignment="1">
      <alignment horizontal="center" vertical="center" wrapText="1"/>
    </xf>
    <xf numFmtId="171" fontId="3" fillId="0" borderId="5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1" fontId="3" fillId="0" borderId="60" xfId="0" applyNumberFormat="1" applyFont="1" applyFill="1" applyBorder="1" applyAlignment="1">
      <alignment horizontal="center" vertical="center" wrapText="1"/>
    </xf>
    <xf numFmtId="171" fontId="3" fillId="0" borderId="4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45" xfId="0" applyFont="1" applyBorder="1" applyAlignment="1" quotePrefix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8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51" applyFont="1" applyBorder="1" applyAlignment="1">
      <alignment horizontal="left" vertical="center"/>
      <protection/>
    </xf>
    <xf numFmtId="0" fontId="3" fillId="0" borderId="12" xfId="51" applyFont="1" applyBorder="1" applyAlignment="1">
      <alignment horizontal="left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/>
    </xf>
    <xf numFmtId="0" fontId="3" fillId="0" borderId="12" xfId="5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49" fontId="3" fillId="0" borderId="12" xfId="51" applyNumberFormat="1" applyFont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0" borderId="17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left" vertical="center" wrapText="1"/>
      <protection/>
    </xf>
    <xf numFmtId="0" fontId="4" fillId="0" borderId="3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6" xfId="54" applyFont="1" applyFill="1" applyBorder="1" applyAlignment="1">
      <alignment horizontal="center" vertical="center" wrapText="1"/>
      <protection/>
    </xf>
    <xf numFmtId="0" fontId="0" fillId="0" borderId="52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47" xfId="54" applyFont="1" applyFill="1" applyBorder="1" applyAlignment="1">
      <alignment horizontal="center" vertical="center" wrapText="1"/>
      <protection/>
    </xf>
    <xf numFmtId="0" fontId="0" fillId="0" borderId="53" xfId="54" applyFont="1" applyFill="1" applyBorder="1" applyAlignment="1">
      <alignment horizontal="center" vertical="center" wrapText="1"/>
      <protection/>
    </xf>
    <xf numFmtId="0" fontId="0" fillId="0" borderId="54" xfId="54" applyFont="1" applyFill="1" applyBorder="1" applyAlignment="1">
      <alignment horizontal="center" vertical="center" wrapText="1"/>
      <protection/>
    </xf>
    <xf numFmtId="43" fontId="0" fillId="0" borderId="52" xfId="49" applyFont="1" applyFill="1" applyBorder="1" applyAlignment="1">
      <alignment horizontal="center" vertical="center" wrapText="1"/>
    </xf>
    <xf numFmtId="43" fontId="0" fillId="0" borderId="56" xfId="4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54" applyFont="1" applyFill="1" applyAlignment="1">
      <alignment horizontal="center" vertical="center"/>
      <protection/>
    </xf>
    <xf numFmtId="0" fontId="0" fillId="0" borderId="24" xfId="54" applyFont="1" applyFill="1" applyBorder="1" applyAlignment="1">
      <alignment horizontal="center" vertical="center"/>
      <protection/>
    </xf>
    <xf numFmtId="43" fontId="0" fillId="0" borderId="52" xfId="49" applyFont="1" applyFill="1" applyBorder="1" applyAlignment="1">
      <alignment horizontal="center" vertical="center"/>
    </xf>
    <xf numFmtId="0" fontId="0" fillId="0" borderId="55" xfId="54" applyFont="1" applyFill="1" applyBorder="1" applyAlignment="1">
      <alignment horizontal="center" vertical="center"/>
      <protection/>
    </xf>
    <xf numFmtId="0" fontId="0" fillId="0" borderId="53" xfId="54" applyFont="1" applyFill="1" applyBorder="1" applyAlignment="1">
      <alignment horizontal="center" vertical="center"/>
      <protection/>
    </xf>
    <xf numFmtId="0" fontId="0" fillId="0" borderId="37" xfId="54" applyFont="1" applyFill="1" applyBorder="1" applyAlignment="1">
      <alignment horizontal="center" vertical="center"/>
      <protection/>
    </xf>
    <xf numFmtId="0" fontId="0" fillId="0" borderId="57" xfId="54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 textRotation="90"/>
    </xf>
    <xf numFmtId="4" fontId="13" fillId="0" borderId="100" xfId="0" applyNumberFormat="1" applyFont="1" applyFill="1" applyBorder="1" applyAlignment="1">
      <alignment horizontal="center" vertical="center" wrapText="1"/>
    </xf>
    <xf numFmtId="4" fontId="13" fillId="0" borderId="10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Migliaia 5" xfId="49"/>
    <cellStyle name="Neutrale" xfId="50"/>
    <cellStyle name="Normale 2" xfId="51"/>
    <cellStyle name="Normale 2 2" xfId="52"/>
    <cellStyle name="Normale 3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17"/>
  <sheetViews>
    <sheetView tabSelected="1" zoomScale="90" zoomScaleNormal="90" zoomScaleSheetLayoutView="20" zoomScalePageLayoutView="0" workbookViewId="0" topLeftCell="A1">
      <pane xSplit="3" topLeftCell="D1" activePane="topRight" state="frozen"/>
      <selection pane="topLeft" activeCell="A62" sqref="A62"/>
      <selection pane="topRight" activeCell="A301" sqref="A301:IV301"/>
    </sheetView>
  </sheetViews>
  <sheetFormatPr defaultColWidth="9.140625" defaultRowHeight="24.75" customHeight="1"/>
  <cols>
    <col min="1" max="1" width="18.421875" style="12" customWidth="1"/>
    <col min="2" max="2" width="33.28125" style="3" customWidth="1"/>
    <col min="3" max="3" width="32.8515625" style="3" customWidth="1"/>
    <col min="4" max="4" width="46.00390625" style="3" customWidth="1"/>
    <col min="5" max="5" width="48.421875" style="3" customWidth="1"/>
    <col min="6" max="6" width="34.140625" style="3" customWidth="1"/>
    <col min="7" max="7" width="15.140625" style="3" customWidth="1"/>
    <col min="8" max="8" width="21.57421875" style="3" customWidth="1"/>
    <col min="9" max="9" width="22.00390625" style="3" customWidth="1"/>
    <col min="10" max="10" width="25.8515625" style="1" customWidth="1"/>
    <col min="11" max="11" width="86.57421875" style="1" customWidth="1"/>
    <col min="12" max="12" width="14.140625" style="3" customWidth="1"/>
    <col min="13" max="13" width="35.8515625" style="4" customWidth="1"/>
    <col min="14" max="14" width="47.00390625" style="3" customWidth="1"/>
    <col min="15" max="15" width="35.7109375" style="1" customWidth="1"/>
    <col min="16" max="16" width="23.8515625" style="1" customWidth="1"/>
    <col min="17" max="17" width="20.140625" style="1" customWidth="1"/>
    <col min="18" max="18" width="19.57421875" style="1" customWidth="1"/>
    <col min="19" max="19" width="26.57421875" style="5" customWidth="1"/>
    <col min="20" max="20" width="14.7109375" style="1" customWidth="1"/>
    <col min="21" max="21" width="12.8515625" style="1" customWidth="1"/>
    <col min="22" max="22" width="18.28125" style="6" customWidth="1"/>
    <col min="23" max="23" width="13.28125" style="1" customWidth="1"/>
    <col min="24" max="24" width="10.140625" style="1" customWidth="1"/>
    <col min="25" max="25" width="13.421875" style="1" customWidth="1"/>
    <col min="26" max="27" width="9.140625" style="3" customWidth="1"/>
    <col min="28" max="28" width="9.140625" style="1" customWidth="1"/>
    <col min="29" max="29" width="11.57421875" style="7" customWidth="1"/>
    <col min="30" max="16384" width="9.140625" style="1" customWidth="1"/>
  </cols>
  <sheetData>
    <row r="1" spans="2:9" ht="24.75" customHeight="1">
      <c r="B1" s="2" t="s">
        <v>0</v>
      </c>
      <c r="C1" s="617" t="s">
        <v>1</v>
      </c>
      <c r="D1" s="617"/>
      <c r="E1" s="617"/>
      <c r="F1" s="617"/>
      <c r="G1" s="617"/>
      <c r="H1" s="617"/>
      <c r="I1" s="617"/>
    </row>
    <row r="2" spans="2:20" ht="24.75" customHeight="1">
      <c r="B2" s="617" t="s">
        <v>586</v>
      </c>
      <c r="C2" s="617"/>
      <c r="D2" s="617"/>
      <c r="E2" s="617"/>
      <c r="F2" s="617"/>
      <c r="G2" s="617"/>
      <c r="H2" s="617"/>
      <c r="I2" s="617"/>
      <c r="J2" s="8"/>
      <c r="S2" s="9"/>
      <c r="T2" s="8"/>
    </row>
    <row r="3" spans="10:20" ht="24.75" customHeight="1">
      <c r="J3" s="8"/>
      <c r="T3" s="8"/>
    </row>
    <row r="4" spans="10:20" ht="24.75" customHeight="1">
      <c r="J4" s="8"/>
      <c r="K4" s="2"/>
      <c r="L4" s="2"/>
      <c r="M4" s="2"/>
      <c r="N4" s="2"/>
      <c r="O4" s="2"/>
      <c r="P4" s="2"/>
      <c r="Q4" s="2"/>
      <c r="R4" s="2"/>
      <c r="T4" s="8"/>
    </row>
    <row r="5" spans="2:27" ht="24.75" customHeight="1" thickBot="1">
      <c r="B5" s="48" t="s">
        <v>2</v>
      </c>
      <c r="C5" s="1"/>
      <c r="D5" s="49"/>
      <c r="E5" s="28"/>
      <c r="F5" s="28"/>
      <c r="G5" s="28"/>
      <c r="H5" s="28"/>
      <c r="I5" s="28"/>
      <c r="J5" s="44"/>
      <c r="K5" s="50"/>
      <c r="L5" s="28"/>
      <c r="M5" s="44"/>
      <c r="N5" s="28"/>
      <c r="O5" s="50"/>
      <c r="P5" s="463" t="s">
        <v>3</v>
      </c>
      <c r="Q5" s="463"/>
      <c r="R5" s="463"/>
      <c r="S5" s="463"/>
      <c r="T5" s="463"/>
      <c r="U5" s="463"/>
      <c r="V5" s="601" t="s">
        <v>4</v>
      </c>
      <c r="W5" s="601"/>
      <c r="X5" s="601"/>
      <c r="Y5" s="601"/>
      <c r="Z5" s="461" t="s">
        <v>5</v>
      </c>
      <c r="AA5" s="461"/>
    </row>
    <row r="6" spans="5:27" ht="24.75" customHeight="1" thickBot="1">
      <c r="E6" s="52"/>
      <c r="F6" s="52"/>
      <c r="G6" s="52"/>
      <c r="H6" s="52"/>
      <c r="I6" s="52"/>
      <c r="J6" s="53"/>
      <c r="K6" s="53"/>
      <c r="L6" s="52"/>
      <c r="M6" s="53"/>
      <c r="N6" s="52"/>
      <c r="O6" s="53"/>
      <c r="P6" s="463"/>
      <c r="Q6" s="463"/>
      <c r="R6" s="463"/>
      <c r="S6" s="463"/>
      <c r="T6" s="463"/>
      <c r="U6" s="463"/>
      <c r="V6" s="494"/>
      <c r="W6" s="494"/>
      <c r="X6" s="601"/>
      <c r="Y6" s="601"/>
      <c r="Z6" s="461"/>
      <c r="AA6" s="461"/>
    </row>
    <row r="7" spans="1:29" s="11" customFormat="1" ht="24.75" customHeight="1" thickBot="1">
      <c r="A7" s="323"/>
      <c r="B7" s="461" t="s">
        <v>6</v>
      </c>
      <c r="C7" s="461" t="s">
        <v>7</v>
      </c>
      <c r="D7" s="461" t="s">
        <v>8</v>
      </c>
      <c r="E7" s="461" t="s">
        <v>9</v>
      </c>
      <c r="F7" s="515" t="s">
        <v>10</v>
      </c>
      <c r="G7" s="461" t="s">
        <v>11</v>
      </c>
      <c r="H7" s="461" t="s">
        <v>12</v>
      </c>
      <c r="I7" s="462" t="s">
        <v>13</v>
      </c>
      <c r="J7" s="465" t="s">
        <v>14</v>
      </c>
      <c r="K7" s="461" t="s">
        <v>15</v>
      </c>
      <c r="L7" s="461" t="s">
        <v>553</v>
      </c>
      <c r="M7" s="461" t="s">
        <v>17</v>
      </c>
      <c r="N7" s="461" t="s">
        <v>18</v>
      </c>
      <c r="O7" s="461" t="s">
        <v>19</v>
      </c>
      <c r="P7" s="462" t="s">
        <v>20</v>
      </c>
      <c r="Q7" s="462" t="s">
        <v>21</v>
      </c>
      <c r="R7" s="461" t="s">
        <v>22</v>
      </c>
      <c r="S7" s="462" t="s">
        <v>23</v>
      </c>
      <c r="T7" s="503" t="s">
        <v>24</v>
      </c>
      <c r="U7" s="493"/>
      <c r="V7" s="611" t="s">
        <v>25</v>
      </c>
      <c r="W7" s="612"/>
      <c r="X7" s="515" t="s">
        <v>26</v>
      </c>
      <c r="Y7" s="515"/>
      <c r="Z7" s="461"/>
      <c r="AA7" s="461"/>
      <c r="AC7" s="10"/>
    </row>
    <row r="8" spans="1:29" s="11" customFormat="1" ht="24.75" customHeight="1">
      <c r="A8" s="323"/>
      <c r="B8" s="461"/>
      <c r="C8" s="461"/>
      <c r="D8" s="461"/>
      <c r="E8" s="461"/>
      <c r="F8" s="515"/>
      <c r="G8" s="461"/>
      <c r="H8" s="461"/>
      <c r="I8" s="462"/>
      <c r="J8" s="465"/>
      <c r="K8" s="461"/>
      <c r="L8" s="461"/>
      <c r="M8" s="461"/>
      <c r="N8" s="461"/>
      <c r="O8" s="461"/>
      <c r="P8" s="462"/>
      <c r="Q8" s="462"/>
      <c r="R8" s="461"/>
      <c r="S8" s="462"/>
      <c r="T8" s="462" t="s">
        <v>27</v>
      </c>
      <c r="U8" s="465" t="s">
        <v>28</v>
      </c>
      <c r="V8" s="613"/>
      <c r="W8" s="614"/>
      <c r="X8" s="515"/>
      <c r="Y8" s="515"/>
      <c r="Z8" s="461"/>
      <c r="AA8" s="461"/>
      <c r="AC8" s="10"/>
    </row>
    <row r="9" spans="1:29" s="3" customFormat="1" ht="24.75" customHeight="1" thickBot="1">
      <c r="A9" s="19"/>
      <c r="B9" s="461"/>
      <c r="C9" s="461"/>
      <c r="D9" s="461"/>
      <c r="E9" s="461"/>
      <c r="F9" s="515"/>
      <c r="G9" s="56" t="s">
        <v>29</v>
      </c>
      <c r="H9" s="56" t="s">
        <v>30</v>
      </c>
      <c r="I9" s="56" t="s">
        <v>31</v>
      </c>
      <c r="J9" s="57" t="s">
        <v>32</v>
      </c>
      <c r="K9" s="461"/>
      <c r="L9" s="461"/>
      <c r="M9" s="461"/>
      <c r="N9" s="461"/>
      <c r="O9" s="461"/>
      <c r="P9" s="462"/>
      <c r="Q9" s="462"/>
      <c r="R9" s="461"/>
      <c r="S9" s="462"/>
      <c r="T9" s="462"/>
      <c r="U9" s="465"/>
      <c r="V9" s="615"/>
      <c r="W9" s="616"/>
      <c r="X9" s="515"/>
      <c r="Y9" s="515"/>
      <c r="Z9" s="462" t="s">
        <v>33</v>
      </c>
      <c r="AA9" s="462"/>
      <c r="AC9" s="7"/>
    </row>
    <row r="10" spans="1:27" s="12" customFormat="1" ht="24" customHeight="1">
      <c r="A10" s="209"/>
      <c r="B10" s="25" t="s">
        <v>587</v>
      </c>
      <c r="C10" s="25">
        <v>2020</v>
      </c>
      <c r="D10" s="291"/>
      <c r="E10" s="24" t="s">
        <v>34</v>
      </c>
      <c r="F10" s="23"/>
      <c r="G10" s="25" t="s">
        <v>35</v>
      </c>
      <c r="H10" s="25" t="s">
        <v>42</v>
      </c>
      <c r="I10" s="25" t="s">
        <v>37</v>
      </c>
      <c r="J10" s="25" t="s">
        <v>43</v>
      </c>
      <c r="K10" s="26" t="s">
        <v>44</v>
      </c>
      <c r="L10" s="25">
        <v>1</v>
      </c>
      <c r="M10" s="25" t="s">
        <v>45</v>
      </c>
      <c r="N10" s="25">
        <v>24</v>
      </c>
      <c r="O10" s="25" t="s">
        <v>35</v>
      </c>
      <c r="P10" s="330">
        <f>207400+225</f>
        <v>207625</v>
      </c>
      <c r="Q10" s="330">
        <v>65400</v>
      </c>
      <c r="R10" s="331"/>
      <c r="S10" s="330">
        <f>+P10+Q10</f>
        <v>273025</v>
      </c>
      <c r="T10" s="23"/>
      <c r="U10" s="23"/>
      <c r="V10" s="445">
        <v>237377</v>
      </c>
      <c r="W10" s="445"/>
      <c r="X10" s="445" t="s">
        <v>41</v>
      </c>
      <c r="Y10" s="445"/>
      <c r="Z10" s="453"/>
      <c r="AA10" s="453"/>
    </row>
    <row r="11" spans="2:27" s="12" customFormat="1" ht="24.75" customHeight="1">
      <c r="B11" s="25" t="s">
        <v>570</v>
      </c>
      <c r="C11" s="25">
        <v>2020</v>
      </c>
      <c r="D11" s="291"/>
      <c r="E11" s="24" t="s">
        <v>34</v>
      </c>
      <c r="F11" s="23"/>
      <c r="G11" s="25" t="s">
        <v>35</v>
      </c>
      <c r="H11" s="25" t="s">
        <v>42</v>
      </c>
      <c r="I11" s="25" t="s">
        <v>37</v>
      </c>
      <c r="J11" s="25" t="s">
        <v>46</v>
      </c>
      <c r="K11" s="26" t="s">
        <v>571</v>
      </c>
      <c r="L11" s="24">
        <v>1</v>
      </c>
      <c r="M11" s="25" t="s">
        <v>47</v>
      </c>
      <c r="N11" s="25">
        <v>18</v>
      </c>
      <c r="O11" s="24" t="s">
        <v>35</v>
      </c>
      <c r="P11" s="330">
        <f>129930+225</f>
        <v>130155</v>
      </c>
      <c r="Q11" s="330">
        <f>129930+4260</f>
        <v>134190</v>
      </c>
      <c r="R11" s="331"/>
      <c r="S11" s="330">
        <f>+P11+Q11</f>
        <v>264345</v>
      </c>
      <c r="T11" s="23"/>
      <c r="U11" s="23"/>
      <c r="V11" s="445">
        <v>237377</v>
      </c>
      <c r="W11" s="445"/>
      <c r="X11" s="445" t="s">
        <v>41</v>
      </c>
      <c r="Y11" s="445"/>
      <c r="Z11" s="453"/>
      <c r="AA11" s="453"/>
    </row>
    <row r="12" spans="2:27" s="12" customFormat="1" ht="24.75" customHeight="1">
      <c r="B12" s="61" t="s">
        <v>588</v>
      </c>
      <c r="C12" s="61">
        <v>2021</v>
      </c>
      <c r="D12" s="62"/>
      <c r="E12" s="61" t="s">
        <v>34</v>
      </c>
      <c r="F12" s="62"/>
      <c r="G12" s="61" t="s">
        <v>35</v>
      </c>
      <c r="H12" s="61" t="s">
        <v>42</v>
      </c>
      <c r="I12" s="61" t="s">
        <v>37</v>
      </c>
      <c r="J12" s="61" t="s">
        <v>38</v>
      </c>
      <c r="K12" s="63" t="s">
        <v>39</v>
      </c>
      <c r="L12" s="61">
        <v>1</v>
      </c>
      <c r="M12" s="61" t="s">
        <v>49</v>
      </c>
      <c r="N12" s="61">
        <v>28</v>
      </c>
      <c r="O12" s="61" t="s">
        <v>35</v>
      </c>
      <c r="P12" s="64">
        <v>209364</v>
      </c>
      <c r="Q12" s="64">
        <v>626292</v>
      </c>
      <c r="R12" s="64">
        <v>649487.5</v>
      </c>
      <c r="S12" s="65">
        <f>SUM(P12:R12)</f>
        <v>1485143.5</v>
      </c>
      <c r="T12" s="66"/>
      <c r="U12" s="66"/>
      <c r="V12" s="442" t="s">
        <v>40</v>
      </c>
      <c r="W12" s="443"/>
      <c r="X12" s="449" t="s">
        <v>41</v>
      </c>
      <c r="Y12" s="449"/>
      <c r="Z12" s="449"/>
      <c r="AA12" s="449"/>
    </row>
    <row r="13" spans="2:27" s="12" customFormat="1" ht="24">
      <c r="B13" s="25" t="s">
        <v>589</v>
      </c>
      <c r="C13" s="25">
        <v>2021</v>
      </c>
      <c r="D13" s="291"/>
      <c r="E13" s="24" t="s">
        <v>34</v>
      </c>
      <c r="F13" s="23"/>
      <c r="G13" s="25" t="s">
        <v>35</v>
      </c>
      <c r="H13" s="25" t="s">
        <v>42</v>
      </c>
      <c r="I13" s="25" t="s">
        <v>37</v>
      </c>
      <c r="J13" s="25" t="s">
        <v>38</v>
      </c>
      <c r="K13" s="26" t="s">
        <v>39</v>
      </c>
      <c r="L13" s="24">
        <v>1</v>
      </c>
      <c r="M13" s="25" t="s">
        <v>45</v>
      </c>
      <c r="N13" s="25">
        <v>28</v>
      </c>
      <c r="O13" s="24" t="s">
        <v>35</v>
      </c>
      <c r="P13" s="330">
        <f>600+142927.2+47522.4</f>
        <v>191049.6</v>
      </c>
      <c r="Q13" s="330">
        <f>428781.6+142567.2</f>
        <v>571348.8</v>
      </c>
      <c r="R13" s="330">
        <f>428781.6+142567.2+21346.45</f>
        <v>592695.25</v>
      </c>
      <c r="S13" s="330">
        <f>+P13+Q13+R13</f>
        <v>1355093.65</v>
      </c>
      <c r="T13" s="23"/>
      <c r="U13" s="23"/>
      <c r="V13" s="445">
        <v>237377</v>
      </c>
      <c r="W13" s="445"/>
      <c r="X13" s="445" t="s">
        <v>41</v>
      </c>
      <c r="Y13" s="445"/>
      <c r="Z13" s="453"/>
      <c r="AA13" s="453"/>
    </row>
    <row r="14" spans="2:27" s="12" customFormat="1" ht="30" customHeight="1">
      <c r="B14" s="25" t="s">
        <v>590</v>
      </c>
      <c r="C14" s="25">
        <v>2021</v>
      </c>
      <c r="D14" s="291"/>
      <c r="E14" s="24" t="s">
        <v>34</v>
      </c>
      <c r="F14" s="23"/>
      <c r="G14" s="25" t="s">
        <v>35</v>
      </c>
      <c r="H14" s="25" t="s">
        <v>42</v>
      </c>
      <c r="I14" s="25" t="s">
        <v>37</v>
      </c>
      <c r="J14" s="25" t="s">
        <v>43</v>
      </c>
      <c r="K14" s="26" t="s">
        <v>44</v>
      </c>
      <c r="L14" s="24">
        <v>1</v>
      </c>
      <c r="M14" s="25" t="s">
        <v>47</v>
      </c>
      <c r="N14" s="25">
        <v>24</v>
      </c>
      <c r="O14" s="24" t="s">
        <v>35</v>
      </c>
      <c r="P14" s="330">
        <v>225</v>
      </c>
      <c r="Q14" s="330">
        <v>129930</v>
      </c>
      <c r="R14" s="330">
        <f>+Q14+4260</f>
        <v>134190</v>
      </c>
      <c r="S14" s="330">
        <f>+P14+Q14+R14</f>
        <v>264345</v>
      </c>
      <c r="T14" s="23"/>
      <c r="U14" s="23"/>
      <c r="V14" s="445">
        <v>237377</v>
      </c>
      <c r="W14" s="445"/>
      <c r="X14" s="445" t="s">
        <v>41</v>
      </c>
      <c r="Y14" s="445"/>
      <c r="Z14" s="453"/>
      <c r="AA14" s="453"/>
    </row>
    <row r="15" spans="2:27" s="12" customFormat="1" ht="24.75" customHeight="1">
      <c r="B15" s="67" t="s">
        <v>658</v>
      </c>
      <c r="C15" s="67">
        <v>2022</v>
      </c>
      <c r="D15" s="67"/>
      <c r="E15" s="67" t="s">
        <v>34</v>
      </c>
      <c r="F15" s="67"/>
      <c r="G15" s="67" t="s">
        <v>35</v>
      </c>
      <c r="H15" s="67" t="s">
        <v>42</v>
      </c>
      <c r="I15" s="67" t="s">
        <v>37</v>
      </c>
      <c r="J15" s="67" t="s">
        <v>46</v>
      </c>
      <c r="K15" s="68" t="s">
        <v>657</v>
      </c>
      <c r="L15" s="67">
        <v>1</v>
      </c>
      <c r="M15" s="67" t="s">
        <v>47</v>
      </c>
      <c r="N15" s="67">
        <v>24</v>
      </c>
      <c r="O15" s="67" t="s">
        <v>35</v>
      </c>
      <c r="P15" s="69">
        <v>0</v>
      </c>
      <c r="Q15" s="69">
        <v>86845</v>
      </c>
      <c r="R15" s="69">
        <v>177500</v>
      </c>
      <c r="S15" s="70">
        <v>264345</v>
      </c>
      <c r="T15" s="71"/>
      <c r="U15" s="71"/>
      <c r="V15" s="451" t="s">
        <v>40</v>
      </c>
      <c r="W15" s="452"/>
      <c r="X15" s="610" t="s">
        <v>41</v>
      </c>
      <c r="Y15" s="610"/>
      <c r="Z15" s="610"/>
      <c r="AA15" s="610"/>
    </row>
    <row r="16" spans="2:27" s="12" customFormat="1" ht="24.75" customHeight="1">
      <c r="B16" s="25" t="s">
        <v>659</v>
      </c>
      <c r="C16" s="25">
        <v>2022</v>
      </c>
      <c r="D16" s="25"/>
      <c r="E16" s="25" t="s">
        <v>34</v>
      </c>
      <c r="F16" s="24"/>
      <c r="G16" s="25" t="s">
        <v>35</v>
      </c>
      <c r="H16" s="25" t="s">
        <v>42</v>
      </c>
      <c r="I16" s="25" t="s">
        <v>37</v>
      </c>
      <c r="J16" s="25" t="s">
        <v>43</v>
      </c>
      <c r="K16" s="26" t="s">
        <v>44</v>
      </c>
      <c r="L16" s="25">
        <v>1</v>
      </c>
      <c r="M16" s="25" t="s">
        <v>49</v>
      </c>
      <c r="N16" s="25">
        <v>24</v>
      </c>
      <c r="O16" s="25" t="s">
        <v>35</v>
      </c>
      <c r="P16" s="314">
        <v>0</v>
      </c>
      <c r="Q16" s="314">
        <v>130155</v>
      </c>
      <c r="R16" s="314">
        <v>134190</v>
      </c>
      <c r="S16" s="315" t="s">
        <v>50</v>
      </c>
      <c r="T16" s="23"/>
      <c r="U16" s="23"/>
      <c r="V16" s="456" t="s">
        <v>40</v>
      </c>
      <c r="W16" s="456"/>
      <c r="X16" s="445" t="s">
        <v>41</v>
      </c>
      <c r="Y16" s="445"/>
      <c r="Z16" s="445"/>
      <c r="AA16" s="445"/>
    </row>
    <row r="17" spans="2:27" s="12" customFormat="1" ht="24.75" customHeight="1">
      <c r="B17" s="13"/>
      <c r="C17" s="13"/>
      <c r="D17" s="13"/>
      <c r="E17" s="13"/>
      <c r="F17" s="72"/>
      <c r="G17" s="13"/>
      <c r="H17" s="13"/>
      <c r="I17" s="13"/>
      <c r="J17" s="13"/>
      <c r="K17" s="73"/>
      <c r="L17" s="13"/>
      <c r="M17" s="13"/>
      <c r="N17" s="13"/>
      <c r="O17" s="13"/>
      <c r="P17" s="74"/>
      <c r="Q17" s="74"/>
      <c r="R17" s="74"/>
      <c r="S17" s="75"/>
      <c r="T17" s="40"/>
      <c r="U17" s="40"/>
      <c r="V17" s="313"/>
      <c r="W17" s="313"/>
      <c r="X17" s="72"/>
      <c r="Y17" s="72"/>
      <c r="Z17" s="72"/>
      <c r="AA17" s="72"/>
    </row>
    <row r="18" spans="2:29" s="12" customFormat="1" ht="24.75" customHeight="1" thickBot="1">
      <c r="B18" s="49"/>
      <c r="C18" s="49"/>
      <c r="D18" s="49"/>
      <c r="F18" s="28"/>
      <c r="G18" s="49"/>
      <c r="H18" s="49"/>
      <c r="I18" s="49"/>
      <c r="J18" s="49"/>
      <c r="K18" s="77"/>
      <c r="L18" s="49"/>
      <c r="M18" s="49"/>
      <c r="N18" s="49"/>
      <c r="O18" s="49"/>
      <c r="P18" s="78"/>
      <c r="Q18" s="78"/>
      <c r="R18" s="78"/>
      <c r="S18" s="79"/>
      <c r="T18" s="20"/>
      <c r="U18" s="20"/>
      <c r="V18" s="79"/>
      <c r="W18" s="44"/>
      <c r="X18" s="28"/>
      <c r="Y18" s="28"/>
      <c r="Z18" s="28"/>
      <c r="AA18" s="28"/>
      <c r="AB18" s="1"/>
      <c r="AC18" s="13"/>
    </row>
    <row r="19" spans="2:20" ht="24.75" customHeight="1">
      <c r="B19" s="48" t="s">
        <v>51</v>
      </c>
      <c r="C19" s="1"/>
      <c r="D19" s="28"/>
      <c r="J19" s="8"/>
      <c r="K19" s="8"/>
      <c r="O19" s="8"/>
      <c r="P19" s="8"/>
      <c r="Q19" s="8"/>
      <c r="R19" s="8"/>
      <c r="T19" s="8"/>
    </row>
    <row r="20" spans="1:29" s="11" customFormat="1" ht="47.25" customHeight="1">
      <c r="A20" s="323"/>
      <c r="B20" s="80"/>
      <c r="D20" s="3"/>
      <c r="E20" s="81"/>
      <c r="F20" s="81"/>
      <c r="G20" s="81"/>
      <c r="H20" s="81"/>
      <c r="I20" s="81"/>
      <c r="J20" s="82"/>
      <c r="K20" s="82"/>
      <c r="L20" s="81"/>
      <c r="M20" s="81"/>
      <c r="N20" s="81"/>
      <c r="O20" s="83"/>
      <c r="P20" s="463" t="s">
        <v>3</v>
      </c>
      <c r="Q20" s="463"/>
      <c r="R20" s="463"/>
      <c r="S20" s="463"/>
      <c r="T20" s="463"/>
      <c r="U20" s="463"/>
      <c r="V20" s="495" t="s">
        <v>4</v>
      </c>
      <c r="W20" s="495"/>
      <c r="X20" s="495"/>
      <c r="Y20" s="495"/>
      <c r="Z20" s="461" t="s">
        <v>52</v>
      </c>
      <c r="AA20" s="461"/>
      <c r="AC20" s="10"/>
    </row>
    <row r="21" spans="1:29" s="3" customFormat="1" ht="24.75" customHeight="1">
      <c r="A21" s="19"/>
      <c r="B21" s="461" t="s">
        <v>6</v>
      </c>
      <c r="C21" s="461" t="s">
        <v>7</v>
      </c>
      <c r="D21" s="461" t="s">
        <v>8</v>
      </c>
      <c r="E21" s="461" t="s">
        <v>9</v>
      </c>
      <c r="F21" s="461" t="s">
        <v>10</v>
      </c>
      <c r="G21" s="461" t="s">
        <v>11</v>
      </c>
      <c r="H21" s="461" t="s">
        <v>53</v>
      </c>
      <c r="I21" s="462" t="s">
        <v>13</v>
      </c>
      <c r="J21" s="461" t="s">
        <v>14</v>
      </c>
      <c r="K21" s="461" t="s">
        <v>15</v>
      </c>
      <c r="L21" s="461" t="s">
        <v>16</v>
      </c>
      <c r="M21" s="461" t="s">
        <v>17</v>
      </c>
      <c r="N21" s="461" t="s">
        <v>18</v>
      </c>
      <c r="O21" s="461" t="s">
        <v>54</v>
      </c>
      <c r="P21" s="462" t="s">
        <v>20</v>
      </c>
      <c r="Q21" s="462" t="s">
        <v>21</v>
      </c>
      <c r="R21" s="461" t="s">
        <v>22</v>
      </c>
      <c r="S21" s="462" t="s">
        <v>23</v>
      </c>
      <c r="T21" s="504" t="s">
        <v>24</v>
      </c>
      <c r="U21" s="504"/>
      <c r="V21" s="461" t="s">
        <v>25</v>
      </c>
      <c r="W21" s="461"/>
      <c r="X21" s="461" t="s">
        <v>26</v>
      </c>
      <c r="Y21" s="461"/>
      <c r="Z21" s="461"/>
      <c r="AA21" s="461"/>
      <c r="AC21" s="7"/>
    </row>
    <row r="22" spans="1:29" s="3" customFormat="1" ht="24.75" customHeight="1">
      <c r="A22" s="19"/>
      <c r="B22" s="461"/>
      <c r="C22" s="461"/>
      <c r="D22" s="461"/>
      <c r="E22" s="461"/>
      <c r="F22" s="461"/>
      <c r="G22" s="461"/>
      <c r="H22" s="461"/>
      <c r="I22" s="462"/>
      <c r="J22" s="461"/>
      <c r="K22" s="461"/>
      <c r="L22" s="461"/>
      <c r="M22" s="461"/>
      <c r="N22" s="461"/>
      <c r="O22" s="461"/>
      <c r="P22" s="462"/>
      <c r="Q22" s="462"/>
      <c r="R22" s="461"/>
      <c r="S22" s="462"/>
      <c r="T22" s="462" t="s">
        <v>27</v>
      </c>
      <c r="U22" s="461" t="s">
        <v>28</v>
      </c>
      <c r="V22" s="461"/>
      <c r="W22" s="461"/>
      <c r="X22" s="461"/>
      <c r="Y22" s="461"/>
      <c r="Z22" s="461"/>
      <c r="AA22" s="461"/>
      <c r="AC22" s="7"/>
    </row>
    <row r="23" spans="1:29" s="3" customFormat="1" ht="24.75" customHeight="1">
      <c r="A23" s="19"/>
      <c r="B23" s="461"/>
      <c r="C23" s="461"/>
      <c r="D23" s="461"/>
      <c r="E23" s="461"/>
      <c r="F23" s="461"/>
      <c r="G23" s="51" t="s">
        <v>29</v>
      </c>
      <c r="H23" s="51" t="s">
        <v>30</v>
      </c>
      <c r="I23" s="51" t="s">
        <v>31</v>
      </c>
      <c r="J23" s="51" t="s">
        <v>32</v>
      </c>
      <c r="K23" s="461"/>
      <c r="L23" s="461"/>
      <c r="M23" s="461"/>
      <c r="N23" s="461"/>
      <c r="O23" s="461"/>
      <c r="P23" s="462"/>
      <c r="Q23" s="462"/>
      <c r="R23" s="461"/>
      <c r="S23" s="462"/>
      <c r="T23" s="462"/>
      <c r="U23" s="461"/>
      <c r="V23" s="461"/>
      <c r="W23" s="461"/>
      <c r="X23" s="461"/>
      <c r="Y23" s="461"/>
      <c r="Z23" s="461"/>
      <c r="AA23" s="461"/>
      <c r="AC23" s="7"/>
    </row>
    <row r="24" spans="1:29" s="3" customFormat="1" ht="45.75" customHeight="1">
      <c r="A24" s="19"/>
      <c r="B24" s="85" t="s">
        <v>55</v>
      </c>
      <c r="C24" s="85">
        <v>2020</v>
      </c>
      <c r="D24" s="85" t="s">
        <v>56</v>
      </c>
      <c r="E24" s="86" t="s">
        <v>57</v>
      </c>
      <c r="F24" s="86" t="s">
        <v>57</v>
      </c>
      <c r="G24" s="85" t="s">
        <v>34</v>
      </c>
      <c r="H24" s="85" t="s">
        <v>42</v>
      </c>
      <c r="I24" s="85" t="s">
        <v>58</v>
      </c>
      <c r="J24" s="85" t="s">
        <v>59</v>
      </c>
      <c r="K24" s="87" t="s">
        <v>60</v>
      </c>
      <c r="L24" s="58">
        <v>1</v>
      </c>
      <c r="M24" s="85" t="s">
        <v>61</v>
      </c>
      <c r="N24" s="85" t="s">
        <v>62</v>
      </c>
      <c r="O24" s="86" t="s">
        <v>63</v>
      </c>
      <c r="P24" s="88">
        <v>2910141.54</v>
      </c>
      <c r="Q24" s="88">
        <v>3395165.55</v>
      </c>
      <c r="R24" s="88">
        <v>3303138.95</v>
      </c>
      <c r="S24" s="89">
        <f>P24+Q24+R24</f>
        <v>9608446.04</v>
      </c>
      <c r="T24" s="86">
        <v>0</v>
      </c>
      <c r="U24" s="86" t="s">
        <v>57</v>
      </c>
      <c r="V24" s="531" t="s">
        <v>57</v>
      </c>
      <c r="W24" s="531"/>
      <c r="X24" s="464" t="s">
        <v>57</v>
      </c>
      <c r="Y24" s="464"/>
      <c r="Z24" s="464" t="s">
        <v>63</v>
      </c>
      <c r="AA24" s="464"/>
      <c r="AC24" s="7"/>
    </row>
    <row r="25" spans="1:29" s="3" customFormat="1" ht="45" customHeight="1">
      <c r="A25" s="19"/>
      <c r="B25" s="91" t="s">
        <v>64</v>
      </c>
      <c r="C25" s="91">
        <v>2021</v>
      </c>
      <c r="D25" s="91" t="s">
        <v>65</v>
      </c>
      <c r="E25" s="92" t="s">
        <v>57</v>
      </c>
      <c r="F25" s="92" t="s">
        <v>57</v>
      </c>
      <c r="G25" s="91" t="s">
        <v>34</v>
      </c>
      <c r="H25" s="91" t="s">
        <v>42</v>
      </c>
      <c r="I25" s="91" t="s">
        <v>58</v>
      </c>
      <c r="J25" s="91" t="s">
        <v>59</v>
      </c>
      <c r="K25" s="93" t="s">
        <v>66</v>
      </c>
      <c r="L25" s="91">
        <v>1</v>
      </c>
      <c r="M25" s="91" t="s">
        <v>65</v>
      </c>
      <c r="N25" s="91" t="s">
        <v>62</v>
      </c>
      <c r="O25" s="92" t="s">
        <v>63</v>
      </c>
      <c r="P25" s="94">
        <v>0</v>
      </c>
      <c r="Q25" s="94">
        <v>1809430.8</v>
      </c>
      <c r="R25" s="94">
        <v>3618861.6</v>
      </c>
      <c r="S25" s="95">
        <f>Q25+R25</f>
        <v>5428292.4</v>
      </c>
      <c r="T25" s="92">
        <v>0</v>
      </c>
      <c r="U25" s="92" t="s">
        <v>57</v>
      </c>
      <c r="V25" s="450" t="s">
        <v>57</v>
      </c>
      <c r="W25" s="450"/>
      <c r="X25" s="450" t="s">
        <v>57</v>
      </c>
      <c r="Y25" s="450"/>
      <c r="Z25" s="450" t="s">
        <v>63</v>
      </c>
      <c r="AA25" s="450"/>
      <c r="AC25" s="7"/>
    </row>
    <row r="26" spans="1:29" s="3" customFormat="1" ht="24.75" customHeight="1">
      <c r="A26" s="19"/>
      <c r="B26" s="49"/>
      <c r="C26" s="49"/>
      <c r="D26" s="49"/>
      <c r="E26" s="28"/>
      <c r="F26" s="28"/>
      <c r="G26" s="49"/>
      <c r="H26" s="49"/>
      <c r="I26" s="49"/>
      <c r="J26" s="49"/>
      <c r="K26" s="96"/>
      <c r="L26" s="49"/>
      <c r="M26" s="49"/>
      <c r="N26" s="49"/>
      <c r="O26" s="28"/>
      <c r="P26" s="97"/>
      <c r="Q26" s="97"/>
      <c r="R26" s="97"/>
      <c r="S26" s="98"/>
      <c r="T26" s="28"/>
      <c r="U26" s="28"/>
      <c r="V26" s="28"/>
      <c r="W26" s="28"/>
      <c r="X26" s="28"/>
      <c r="Y26" s="28"/>
      <c r="Z26" s="28"/>
      <c r="AA26" s="28"/>
      <c r="AC26" s="7"/>
    </row>
    <row r="27" spans="1:29" s="3" customFormat="1" ht="24.75" customHeight="1">
      <c r="A27" s="19"/>
      <c r="B27" s="49"/>
      <c r="C27" s="49"/>
      <c r="D27" s="49"/>
      <c r="F27" s="28"/>
      <c r="G27" s="49"/>
      <c r="H27" s="49"/>
      <c r="I27" s="49"/>
      <c r="J27" s="49"/>
      <c r="K27" s="49"/>
      <c r="L27" s="49"/>
      <c r="M27" s="49"/>
      <c r="N27" s="49"/>
      <c r="O27" s="28"/>
      <c r="P27" s="97"/>
      <c r="Q27" s="97"/>
      <c r="R27" s="97"/>
      <c r="S27" s="98"/>
      <c r="T27" s="28"/>
      <c r="U27" s="28"/>
      <c r="V27" s="47"/>
      <c r="W27" s="28"/>
      <c r="X27" s="28"/>
      <c r="Y27" s="28"/>
      <c r="Z27" s="28"/>
      <c r="AA27" s="28"/>
      <c r="AC27" s="7"/>
    </row>
    <row r="28" spans="1:29" s="3" customFormat="1" ht="24.75" customHeight="1">
      <c r="A28" s="19"/>
      <c r="B28" s="48" t="s">
        <v>67</v>
      </c>
      <c r="C28" s="1"/>
      <c r="D28" s="49"/>
      <c r="J28" s="8"/>
      <c r="K28" s="8"/>
      <c r="M28" s="4"/>
      <c r="O28" s="8"/>
      <c r="P28" s="8"/>
      <c r="Q28" s="8"/>
      <c r="R28" s="8"/>
      <c r="S28" s="5"/>
      <c r="T28" s="8"/>
      <c r="U28" s="1"/>
      <c r="V28" s="6"/>
      <c r="W28" s="1"/>
      <c r="X28" s="1"/>
      <c r="Y28" s="1"/>
      <c r="AC28" s="7"/>
    </row>
    <row r="29" spans="1:29" s="3" customFormat="1" ht="24.75" customHeight="1" thickBot="1">
      <c r="A29" s="19"/>
      <c r="B29" s="80"/>
      <c r="E29" s="28"/>
      <c r="F29" s="28"/>
      <c r="G29" s="28"/>
      <c r="H29" s="28"/>
      <c r="I29" s="28"/>
      <c r="J29" s="99"/>
      <c r="K29" s="99"/>
      <c r="L29" s="28"/>
      <c r="M29" s="28"/>
      <c r="N29" s="28"/>
      <c r="O29" s="99"/>
      <c r="P29" s="463" t="s">
        <v>3</v>
      </c>
      <c r="Q29" s="463"/>
      <c r="R29" s="463"/>
      <c r="S29" s="463"/>
      <c r="T29" s="463"/>
      <c r="U29" s="463"/>
      <c r="V29" s="495" t="s">
        <v>4</v>
      </c>
      <c r="W29" s="495"/>
      <c r="X29" s="495"/>
      <c r="Y29" s="495"/>
      <c r="Z29" s="461" t="s">
        <v>68</v>
      </c>
      <c r="AA29" s="461"/>
      <c r="AC29" s="10"/>
    </row>
    <row r="30" spans="1:29" s="3" customFormat="1" ht="24.75" customHeight="1" thickBot="1">
      <c r="A30" s="19"/>
      <c r="B30" s="461" t="s">
        <v>6</v>
      </c>
      <c r="C30" s="461" t="s">
        <v>7</v>
      </c>
      <c r="D30" s="461" t="s">
        <v>8</v>
      </c>
      <c r="E30" s="461" t="s">
        <v>9</v>
      </c>
      <c r="F30" s="469" t="s">
        <v>10</v>
      </c>
      <c r="G30" s="461" t="s">
        <v>11</v>
      </c>
      <c r="H30" s="461" t="s">
        <v>53</v>
      </c>
      <c r="I30" s="462" t="s">
        <v>13</v>
      </c>
      <c r="J30" s="465" t="s">
        <v>14</v>
      </c>
      <c r="K30" s="607" t="s">
        <v>15</v>
      </c>
      <c r="L30" s="469" t="s">
        <v>16</v>
      </c>
      <c r="M30" s="461" t="s">
        <v>17</v>
      </c>
      <c r="N30" s="461" t="s">
        <v>18</v>
      </c>
      <c r="O30" s="461" t="s">
        <v>54</v>
      </c>
      <c r="P30" s="462" t="s">
        <v>69</v>
      </c>
      <c r="Q30" s="462" t="s">
        <v>70</v>
      </c>
      <c r="R30" s="461" t="s">
        <v>71</v>
      </c>
      <c r="S30" s="462" t="s">
        <v>23</v>
      </c>
      <c r="T30" s="504" t="s">
        <v>24</v>
      </c>
      <c r="U30" s="504"/>
      <c r="V30" s="461" t="s">
        <v>25</v>
      </c>
      <c r="W30" s="461"/>
      <c r="X30" s="461" t="s">
        <v>26</v>
      </c>
      <c r="Y30" s="461"/>
      <c r="Z30" s="461"/>
      <c r="AA30" s="461"/>
      <c r="AC30" s="7"/>
    </row>
    <row r="31" spans="1:29" s="3" customFormat="1" ht="24.75" customHeight="1" thickBot="1">
      <c r="A31" s="19"/>
      <c r="B31" s="461"/>
      <c r="C31" s="461"/>
      <c r="D31" s="461"/>
      <c r="E31" s="461"/>
      <c r="F31" s="469"/>
      <c r="G31" s="461"/>
      <c r="H31" s="461"/>
      <c r="I31" s="462"/>
      <c r="J31" s="465"/>
      <c r="K31" s="608"/>
      <c r="L31" s="609"/>
      <c r="M31" s="508"/>
      <c r="N31" s="508"/>
      <c r="O31" s="508"/>
      <c r="P31" s="462"/>
      <c r="Q31" s="462"/>
      <c r="R31" s="461"/>
      <c r="S31" s="462"/>
      <c r="T31" s="462" t="s">
        <v>27</v>
      </c>
      <c r="U31" s="461" t="s">
        <v>28</v>
      </c>
      <c r="V31" s="461"/>
      <c r="W31" s="461"/>
      <c r="X31" s="461"/>
      <c r="Y31" s="461"/>
      <c r="Z31" s="461"/>
      <c r="AA31" s="461"/>
      <c r="AC31" s="7"/>
    </row>
    <row r="32" spans="1:29" s="3" customFormat="1" ht="24.75" customHeight="1" thickBot="1">
      <c r="A32" s="19"/>
      <c r="B32" s="461"/>
      <c r="C32" s="461"/>
      <c r="D32" s="461"/>
      <c r="E32" s="461"/>
      <c r="F32" s="469"/>
      <c r="G32" s="51" t="s">
        <v>29</v>
      </c>
      <c r="H32" s="51" t="s">
        <v>30</v>
      </c>
      <c r="I32" s="51" t="s">
        <v>31</v>
      </c>
      <c r="J32" s="57" t="s">
        <v>32</v>
      </c>
      <c r="K32" s="468"/>
      <c r="L32" s="469"/>
      <c r="M32" s="461"/>
      <c r="N32" s="461"/>
      <c r="O32" s="461"/>
      <c r="P32" s="462"/>
      <c r="Q32" s="462"/>
      <c r="R32" s="461"/>
      <c r="S32" s="462"/>
      <c r="T32" s="462"/>
      <c r="U32" s="461"/>
      <c r="V32" s="461"/>
      <c r="W32" s="461"/>
      <c r="X32" s="461"/>
      <c r="Y32" s="461"/>
      <c r="Z32" s="470" t="s">
        <v>72</v>
      </c>
      <c r="AA32" s="470"/>
      <c r="AC32" s="7"/>
    </row>
    <row r="33" spans="1:29" s="3" customFormat="1" ht="24.75" customHeight="1">
      <c r="A33" s="19"/>
      <c r="B33" s="85" t="s">
        <v>73</v>
      </c>
      <c r="C33" s="85">
        <v>2021</v>
      </c>
      <c r="D33" s="85" t="s">
        <v>74</v>
      </c>
      <c r="E33" s="85" t="s">
        <v>34</v>
      </c>
      <c r="F33" s="86" t="s">
        <v>34</v>
      </c>
      <c r="G33" s="85" t="s">
        <v>34</v>
      </c>
      <c r="H33" s="85" t="s">
        <v>41</v>
      </c>
      <c r="I33" s="85" t="s">
        <v>37</v>
      </c>
      <c r="J33" s="86">
        <v>71356200</v>
      </c>
      <c r="K33" s="101" t="s">
        <v>75</v>
      </c>
      <c r="L33" s="85">
        <v>1</v>
      </c>
      <c r="M33" s="85" t="s">
        <v>76</v>
      </c>
      <c r="N33" s="85" t="s">
        <v>77</v>
      </c>
      <c r="O33" s="85" t="s">
        <v>34</v>
      </c>
      <c r="P33" s="102">
        <v>1000000</v>
      </c>
      <c r="Q33" s="102">
        <v>1000000</v>
      </c>
      <c r="R33" s="102"/>
      <c r="S33" s="88">
        <v>2000000</v>
      </c>
      <c r="T33" s="103"/>
      <c r="U33" s="103"/>
      <c r="V33" s="85">
        <v>237737</v>
      </c>
      <c r="W33" s="85"/>
      <c r="X33" s="606" t="s">
        <v>36</v>
      </c>
      <c r="Y33" s="606"/>
      <c r="Z33" s="450"/>
      <c r="AA33" s="450"/>
      <c r="AC33" s="10"/>
    </row>
    <row r="34" spans="1:29" s="3" customFormat="1" ht="24.75" customHeight="1">
      <c r="A34" s="19"/>
      <c r="B34" s="91" t="s">
        <v>78</v>
      </c>
      <c r="C34" s="91">
        <v>2021</v>
      </c>
      <c r="D34" s="91" t="s">
        <v>74</v>
      </c>
      <c r="E34" s="91" t="s">
        <v>34</v>
      </c>
      <c r="F34" s="91" t="s">
        <v>34</v>
      </c>
      <c r="G34" s="91" t="s">
        <v>34</v>
      </c>
      <c r="H34" s="85" t="s">
        <v>41</v>
      </c>
      <c r="I34" s="85" t="s">
        <v>37</v>
      </c>
      <c r="J34" s="92">
        <v>72000000</v>
      </c>
      <c r="K34" s="104" t="s">
        <v>79</v>
      </c>
      <c r="L34" s="91">
        <v>1</v>
      </c>
      <c r="M34" s="91" t="s">
        <v>76</v>
      </c>
      <c r="N34" s="91" t="s">
        <v>80</v>
      </c>
      <c r="O34" s="91" t="s">
        <v>34</v>
      </c>
      <c r="P34" s="105">
        <v>500000</v>
      </c>
      <c r="Q34" s="105">
        <v>500000</v>
      </c>
      <c r="R34" s="105">
        <v>500000</v>
      </c>
      <c r="S34" s="94">
        <v>1500000</v>
      </c>
      <c r="T34" s="106"/>
      <c r="U34" s="106"/>
      <c r="V34" s="85">
        <v>237737</v>
      </c>
      <c r="W34" s="85"/>
      <c r="X34" s="507" t="s">
        <v>36</v>
      </c>
      <c r="Y34" s="507"/>
      <c r="Z34" s="450"/>
      <c r="AA34" s="450"/>
      <c r="AC34" s="10"/>
    </row>
    <row r="35" spans="1:29" s="3" customFormat="1" ht="24.75" customHeight="1">
      <c r="A35" s="19"/>
      <c r="B35" s="91" t="s">
        <v>81</v>
      </c>
      <c r="C35" s="91">
        <v>2021</v>
      </c>
      <c r="D35" s="91" t="s">
        <v>74</v>
      </c>
      <c r="E35" s="91" t="s">
        <v>34</v>
      </c>
      <c r="F35" s="91" t="s">
        <v>34</v>
      </c>
      <c r="G35" s="91" t="s">
        <v>34</v>
      </c>
      <c r="H35" s="85" t="s">
        <v>41</v>
      </c>
      <c r="I35" s="85" t="s">
        <v>37</v>
      </c>
      <c r="J35" s="92">
        <v>75130000</v>
      </c>
      <c r="K35" s="104" t="s">
        <v>82</v>
      </c>
      <c r="L35" s="91">
        <v>1</v>
      </c>
      <c r="M35" s="91" t="s">
        <v>83</v>
      </c>
      <c r="N35" s="91" t="s">
        <v>77</v>
      </c>
      <c r="O35" s="91" t="s">
        <v>34</v>
      </c>
      <c r="P35" s="105">
        <v>600000</v>
      </c>
      <c r="Q35" s="105">
        <v>300000</v>
      </c>
      <c r="R35" s="105"/>
      <c r="S35" s="94">
        <v>900000</v>
      </c>
      <c r="T35" s="106"/>
      <c r="U35" s="106"/>
      <c r="V35" s="85">
        <v>237737</v>
      </c>
      <c r="W35" s="85"/>
      <c r="X35" s="507" t="s">
        <v>36</v>
      </c>
      <c r="Y35" s="507"/>
      <c r="Z35" s="450"/>
      <c r="AA35" s="450"/>
      <c r="AC35" s="10"/>
    </row>
    <row r="36" spans="1:29" s="3" customFormat="1" ht="57.75" customHeight="1">
      <c r="A36" s="19"/>
      <c r="B36" s="91" t="s">
        <v>84</v>
      </c>
      <c r="C36" s="91">
        <v>2020</v>
      </c>
      <c r="D36" s="91" t="s">
        <v>85</v>
      </c>
      <c r="E36" s="91" t="s">
        <v>34</v>
      </c>
      <c r="F36" s="91" t="s">
        <v>34</v>
      </c>
      <c r="G36" s="91" t="s">
        <v>34</v>
      </c>
      <c r="H36" s="85" t="s">
        <v>41</v>
      </c>
      <c r="I36" s="85" t="s">
        <v>37</v>
      </c>
      <c r="J36" s="92">
        <v>75130000</v>
      </c>
      <c r="K36" s="104" t="s">
        <v>634</v>
      </c>
      <c r="L36" s="91">
        <v>1</v>
      </c>
      <c r="M36" s="91" t="s">
        <v>86</v>
      </c>
      <c r="N36" s="91" t="s">
        <v>77</v>
      </c>
      <c r="O36" s="91" t="s">
        <v>35</v>
      </c>
      <c r="P36" s="105">
        <v>1347222.54</v>
      </c>
      <c r="Q36" s="105">
        <v>930000</v>
      </c>
      <c r="R36" s="105">
        <v>400000</v>
      </c>
      <c r="S36" s="95">
        <f>P36+Q36+R36</f>
        <v>2677222.54</v>
      </c>
      <c r="T36" s="106"/>
      <c r="U36" s="106"/>
      <c r="V36" s="85">
        <v>237737</v>
      </c>
      <c r="W36" s="85"/>
      <c r="X36" s="507" t="s">
        <v>36</v>
      </c>
      <c r="Y36" s="507"/>
      <c r="Z36" s="450"/>
      <c r="AA36" s="450"/>
      <c r="AC36" s="10"/>
    </row>
    <row r="37" spans="1:29" s="3" customFormat="1" ht="50.25" customHeight="1">
      <c r="A37" s="19"/>
      <c r="B37" s="91" t="s">
        <v>87</v>
      </c>
      <c r="C37" s="92">
        <v>2021</v>
      </c>
      <c r="D37" s="92" t="s">
        <v>74</v>
      </c>
      <c r="E37" s="91" t="s">
        <v>34</v>
      </c>
      <c r="F37" s="91" t="s">
        <v>34</v>
      </c>
      <c r="G37" s="91" t="s">
        <v>34</v>
      </c>
      <c r="H37" s="85" t="s">
        <v>41</v>
      </c>
      <c r="I37" s="85" t="s">
        <v>37</v>
      </c>
      <c r="J37" s="92">
        <v>75130000</v>
      </c>
      <c r="K37" s="104" t="s">
        <v>88</v>
      </c>
      <c r="L37" s="92">
        <v>1</v>
      </c>
      <c r="M37" s="91" t="s">
        <v>86</v>
      </c>
      <c r="N37" s="92" t="s">
        <v>80</v>
      </c>
      <c r="O37" s="92" t="s">
        <v>89</v>
      </c>
      <c r="P37" s="105">
        <v>1300000</v>
      </c>
      <c r="Q37" s="105">
        <v>1300000</v>
      </c>
      <c r="R37" s="105">
        <v>771000</v>
      </c>
      <c r="S37" s="95">
        <f>P37+Q37+R37</f>
        <v>3371000</v>
      </c>
      <c r="T37" s="106"/>
      <c r="U37" s="106"/>
      <c r="V37" s="85">
        <v>237737</v>
      </c>
      <c r="W37" s="85"/>
      <c r="X37" s="507" t="s">
        <v>36</v>
      </c>
      <c r="Y37" s="507"/>
      <c r="Z37" s="450"/>
      <c r="AA37" s="450"/>
      <c r="AB37" s="28"/>
      <c r="AC37" s="14"/>
    </row>
    <row r="38" spans="1:29" s="3" customFormat="1" ht="24.75" customHeight="1">
      <c r="A38" s="19"/>
      <c r="B38" s="49"/>
      <c r="C38" s="28"/>
      <c r="D38" s="28"/>
      <c r="E38" s="49"/>
      <c r="F38" s="49"/>
      <c r="G38" s="49"/>
      <c r="H38" s="49"/>
      <c r="I38" s="49"/>
      <c r="J38" s="28"/>
      <c r="K38" s="77"/>
      <c r="L38" s="28"/>
      <c r="M38" s="49"/>
      <c r="N38" s="28"/>
      <c r="O38" s="107"/>
      <c r="P38" s="108"/>
      <c r="Q38" s="108"/>
      <c r="R38" s="108"/>
      <c r="S38" s="98"/>
      <c r="T38" s="107"/>
      <c r="U38" s="107"/>
      <c r="V38" s="28"/>
      <c r="W38" s="28"/>
      <c r="X38" s="28"/>
      <c r="Y38" s="28"/>
      <c r="Z38" s="28"/>
      <c r="AA38" s="28"/>
      <c r="AB38" s="28"/>
      <c r="AC38" s="14"/>
    </row>
    <row r="39" spans="1:29" s="3" customFormat="1" ht="24.75" customHeight="1">
      <c r="A39" s="19"/>
      <c r="B39" s="49"/>
      <c r="C39" s="28"/>
      <c r="D39" s="28"/>
      <c r="F39" s="49"/>
      <c r="G39" s="49"/>
      <c r="H39" s="49"/>
      <c r="I39" s="49"/>
      <c r="J39" s="28"/>
      <c r="K39" s="77"/>
      <c r="L39" s="28"/>
      <c r="M39" s="49"/>
      <c r="N39" s="28"/>
      <c r="O39" s="20"/>
      <c r="P39" s="108"/>
      <c r="Q39" s="108"/>
      <c r="R39" s="108"/>
      <c r="S39" s="109"/>
      <c r="T39" s="20"/>
      <c r="U39" s="20"/>
      <c r="V39" s="44"/>
      <c r="W39" s="44"/>
      <c r="X39" s="44"/>
      <c r="Y39" s="44"/>
      <c r="Z39" s="28"/>
      <c r="AA39" s="28"/>
      <c r="AB39" s="28"/>
      <c r="AC39" s="15"/>
    </row>
    <row r="40" spans="1:29" s="3" customFormat="1" ht="24.75" customHeight="1">
      <c r="A40" s="19"/>
      <c r="B40" s="48" t="s">
        <v>90</v>
      </c>
      <c r="C40" s="1"/>
      <c r="D40" s="28"/>
      <c r="E40" s="49"/>
      <c r="F40" s="49"/>
      <c r="G40" s="49"/>
      <c r="H40" s="49"/>
      <c r="I40" s="49"/>
      <c r="J40" s="28"/>
      <c r="K40" s="77"/>
      <c r="L40" s="28"/>
      <c r="M40" s="49"/>
      <c r="N40" s="28"/>
      <c r="O40" s="20"/>
      <c r="P40" s="108"/>
      <c r="Q40" s="108"/>
      <c r="R40" s="108"/>
      <c r="S40" s="109"/>
      <c r="T40" s="20"/>
      <c r="U40" s="20"/>
      <c r="V40" s="44"/>
      <c r="W40" s="44"/>
      <c r="X40" s="44"/>
      <c r="Y40" s="44"/>
      <c r="Z40" s="28"/>
      <c r="AA40" s="28"/>
      <c r="AB40" s="28"/>
      <c r="AC40" s="15"/>
    </row>
    <row r="41" spans="1:29" s="3" customFormat="1" ht="24.75" customHeight="1">
      <c r="A41" s="19"/>
      <c r="B41" s="80"/>
      <c r="J41" s="34"/>
      <c r="K41" s="34"/>
      <c r="O41" s="34"/>
      <c r="P41" s="463" t="s">
        <v>3</v>
      </c>
      <c r="Q41" s="463"/>
      <c r="R41" s="463"/>
      <c r="S41" s="463"/>
      <c r="T41" s="463"/>
      <c r="U41" s="463"/>
      <c r="V41" s="605" t="s">
        <v>4</v>
      </c>
      <c r="W41" s="605"/>
      <c r="X41" s="605"/>
      <c r="Y41" s="605"/>
      <c r="Z41" s="461" t="s">
        <v>68</v>
      </c>
      <c r="AA41" s="461"/>
      <c r="AC41" s="10"/>
    </row>
    <row r="42" spans="1:29" s="3" customFormat="1" ht="24.75" customHeight="1">
      <c r="A42" s="19"/>
      <c r="B42" s="461" t="s">
        <v>6</v>
      </c>
      <c r="C42" s="461" t="s">
        <v>7</v>
      </c>
      <c r="D42" s="461" t="s">
        <v>8</v>
      </c>
      <c r="E42" s="461" t="s">
        <v>9</v>
      </c>
      <c r="F42" s="461" t="s">
        <v>10</v>
      </c>
      <c r="G42" s="461" t="s">
        <v>11</v>
      </c>
      <c r="H42" s="461" t="s">
        <v>53</v>
      </c>
      <c r="I42" s="462" t="s">
        <v>13</v>
      </c>
      <c r="J42" s="461" t="s">
        <v>14</v>
      </c>
      <c r="K42" s="461" t="s">
        <v>15</v>
      </c>
      <c r="L42" s="461" t="s">
        <v>16</v>
      </c>
      <c r="M42" s="461" t="s">
        <v>17</v>
      </c>
      <c r="N42" s="461" t="s">
        <v>18</v>
      </c>
      <c r="O42" s="461" t="s">
        <v>91</v>
      </c>
      <c r="P42" s="508" t="s">
        <v>69</v>
      </c>
      <c r="Q42" s="461" t="s">
        <v>70</v>
      </c>
      <c r="R42" s="461" t="s">
        <v>71</v>
      </c>
      <c r="S42" s="462" t="s">
        <v>23</v>
      </c>
      <c r="T42" s="461" t="s">
        <v>24</v>
      </c>
      <c r="U42" s="461"/>
      <c r="V42" s="461" t="s">
        <v>25</v>
      </c>
      <c r="W42" s="461"/>
      <c r="X42" s="461" t="s">
        <v>26</v>
      </c>
      <c r="Y42" s="461"/>
      <c r="Z42" s="461"/>
      <c r="AA42" s="461"/>
      <c r="AC42" s="7"/>
    </row>
    <row r="43" spans="1:29" s="3" customFormat="1" ht="24.75" customHeight="1">
      <c r="A43" s="19"/>
      <c r="B43" s="461"/>
      <c r="C43" s="461"/>
      <c r="D43" s="461"/>
      <c r="E43" s="461"/>
      <c r="F43" s="461"/>
      <c r="G43" s="461"/>
      <c r="H43" s="461"/>
      <c r="I43" s="462"/>
      <c r="J43" s="461"/>
      <c r="K43" s="461"/>
      <c r="L43" s="461"/>
      <c r="M43" s="461"/>
      <c r="N43" s="461"/>
      <c r="O43" s="461"/>
      <c r="P43" s="461"/>
      <c r="Q43" s="461"/>
      <c r="R43" s="461"/>
      <c r="S43" s="462"/>
      <c r="T43" s="462" t="s">
        <v>27</v>
      </c>
      <c r="U43" s="461" t="s">
        <v>28</v>
      </c>
      <c r="V43" s="461"/>
      <c r="W43" s="461"/>
      <c r="X43" s="461"/>
      <c r="Y43" s="461"/>
      <c r="Z43" s="461"/>
      <c r="AA43" s="461"/>
      <c r="AC43" s="7"/>
    </row>
    <row r="44" spans="1:29" s="3" customFormat="1" ht="24.75" customHeight="1">
      <c r="A44" s="19"/>
      <c r="B44" s="461"/>
      <c r="C44" s="461"/>
      <c r="D44" s="461"/>
      <c r="E44" s="461"/>
      <c r="F44" s="461"/>
      <c r="G44" s="51" t="s">
        <v>29</v>
      </c>
      <c r="H44" s="51" t="s">
        <v>30</v>
      </c>
      <c r="I44" s="51" t="s">
        <v>31</v>
      </c>
      <c r="J44" s="51" t="s">
        <v>32</v>
      </c>
      <c r="K44" s="461"/>
      <c r="L44" s="461"/>
      <c r="M44" s="461"/>
      <c r="N44" s="461"/>
      <c r="O44" s="461"/>
      <c r="P44" s="508"/>
      <c r="Q44" s="461"/>
      <c r="R44" s="461"/>
      <c r="S44" s="462"/>
      <c r="T44" s="462"/>
      <c r="U44" s="461"/>
      <c r="V44" s="461"/>
      <c r="W44" s="461"/>
      <c r="X44" s="461"/>
      <c r="Y44" s="461"/>
      <c r="Z44" s="504" t="s">
        <v>72</v>
      </c>
      <c r="AA44" s="504"/>
      <c r="AC44" s="7"/>
    </row>
    <row r="45" spans="1:29" s="3" customFormat="1" ht="24.75" customHeight="1">
      <c r="A45" s="19"/>
      <c r="B45" s="85" t="s">
        <v>92</v>
      </c>
      <c r="C45" s="85">
        <v>2021</v>
      </c>
      <c r="D45" s="85"/>
      <c r="E45" s="85" t="s">
        <v>34</v>
      </c>
      <c r="F45" s="85"/>
      <c r="G45" s="85" t="s">
        <v>35</v>
      </c>
      <c r="H45" s="85" t="s">
        <v>42</v>
      </c>
      <c r="I45" s="58" t="s">
        <v>93</v>
      </c>
      <c r="J45" s="110"/>
      <c r="K45" s="101" t="s">
        <v>94</v>
      </c>
      <c r="L45" s="85">
        <v>1</v>
      </c>
      <c r="M45" s="85" t="s">
        <v>95</v>
      </c>
      <c r="N45" s="85" t="s">
        <v>96</v>
      </c>
      <c r="O45" s="85" t="s">
        <v>97</v>
      </c>
      <c r="P45" s="111">
        <v>146400</v>
      </c>
      <c r="Q45" s="111">
        <v>0</v>
      </c>
      <c r="R45" s="111">
        <v>0</v>
      </c>
      <c r="S45" s="111">
        <v>146400</v>
      </c>
      <c r="T45" s="60">
        <v>0</v>
      </c>
      <c r="U45" s="111"/>
      <c r="V45" s="111" t="s">
        <v>40</v>
      </c>
      <c r="W45" s="112"/>
      <c r="X45" s="464" t="s">
        <v>41</v>
      </c>
      <c r="Y45" s="464"/>
      <c r="Z45" s="450"/>
      <c r="AA45" s="450"/>
      <c r="AB45" s="28"/>
      <c r="AC45" s="15"/>
    </row>
    <row r="46" spans="1:29" s="3" customFormat="1" ht="24.75" customHeight="1">
      <c r="A46" s="19"/>
      <c r="B46" s="49"/>
      <c r="C46" s="28"/>
      <c r="D46" s="28"/>
      <c r="E46" s="49"/>
      <c r="F46" s="49"/>
      <c r="G46" s="49"/>
      <c r="H46" s="49"/>
      <c r="I46" s="49"/>
      <c r="J46" s="28"/>
      <c r="K46" s="77"/>
      <c r="L46" s="28"/>
      <c r="M46" s="49"/>
      <c r="N46" s="28"/>
      <c r="O46" s="20"/>
      <c r="P46" s="108"/>
      <c r="Q46" s="108"/>
      <c r="R46" s="108"/>
      <c r="S46" s="109"/>
      <c r="T46" s="20"/>
      <c r="U46" s="20"/>
      <c r="V46" s="44"/>
      <c r="W46" s="44"/>
      <c r="X46" s="44"/>
      <c r="Y46" s="44"/>
      <c r="Z46" s="28"/>
      <c r="AA46" s="28"/>
      <c r="AB46" s="28"/>
      <c r="AC46" s="15"/>
    </row>
    <row r="47" spans="1:29" s="3" customFormat="1" ht="24.75" customHeight="1">
      <c r="A47" s="19"/>
      <c r="B47" s="49"/>
      <c r="C47" s="49"/>
      <c r="D47" s="49"/>
      <c r="F47" s="28"/>
      <c r="G47" s="49"/>
      <c r="H47" s="49"/>
      <c r="I47" s="49"/>
      <c r="J47" s="49"/>
      <c r="K47" s="49"/>
      <c r="L47" s="49"/>
      <c r="M47" s="49"/>
      <c r="N47" s="49"/>
      <c r="O47" s="28"/>
      <c r="P47" s="97"/>
      <c r="Q47" s="113"/>
      <c r="R47" s="113"/>
      <c r="S47" s="114"/>
      <c r="T47" s="72"/>
      <c r="U47" s="72"/>
      <c r="V47" s="47"/>
      <c r="W47" s="28"/>
      <c r="X47" s="28"/>
      <c r="Y47" s="28"/>
      <c r="Z47" s="28"/>
      <c r="AA47" s="28"/>
      <c r="AB47" s="28"/>
      <c r="AC47" s="15"/>
    </row>
    <row r="48" spans="2:29" s="17" customFormat="1" ht="24.75" customHeight="1">
      <c r="B48" s="115" t="s">
        <v>98</v>
      </c>
      <c r="C48" s="1"/>
      <c r="D48" s="28"/>
      <c r="P48" s="116"/>
      <c r="Q48" s="116"/>
      <c r="R48" s="116"/>
      <c r="S48" s="116"/>
      <c r="T48" s="116"/>
      <c r="U48" s="116"/>
      <c r="V48" s="117"/>
      <c r="W48" s="117"/>
      <c r="X48" s="117"/>
      <c r="Y48" s="117"/>
      <c r="Z48" s="118"/>
      <c r="AA48" s="118"/>
      <c r="AB48" s="119"/>
      <c r="AC48" s="16"/>
    </row>
    <row r="49" spans="2:29" s="17" customFormat="1" ht="24.75" customHeight="1">
      <c r="B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2"/>
      <c r="P49" s="604" t="s">
        <v>3</v>
      </c>
      <c r="Q49" s="604"/>
      <c r="R49" s="604"/>
      <c r="S49" s="604"/>
      <c r="T49" s="604"/>
      <c r="U49" s="604"/>
      <c r="V49" s="604" t="s">
        <v>4</v>
      </c>
      <c r="W49" s="604"/>
      <c r="X49" s="604"/>
      <c r="Y49" s="604"/>
      <c r="Z49" s="537" t="s">
        <v>68</v>
      </c>
      <c r="AA49" s="537"/>
      <c r="AB49" s="119"/>
      <c r="AC49" s="16"/>
    </row>
    <row r="50" spans="2:29" s="17" customFormat="1" ht="24.75" customHeight="1">
      <c r="B50" s="567" t="s">
        <v>6</v>
      </c>
      <c r="C50" s="567" t="s">
        <v>7</v>
      </c>
      <c r="D50" s="567" t="s">
        <v>8</v>
      </c>
      <c r="E50" s="567" t="s">
        <v>9</v>
      </c>
      <c r="F50" s="567" t="s">
        <v>10</v>
      </c>
      <c r="G50" s="567" t="s">
        <v>11</v>
      </c>
      <c r="H50" s="567" t="s">
        <v>53</v>
      </c>
      <c r="I50" s="580" t="s">
        <v>13</v>
      </c>
      <c r="J50" s="567" t="s">
        <v>14</v>
      </c>
      <c r="K50" s="567" t="s">
        <v>15</v>
      </c>
      <c r="L50" s="567" t="s">
        <v>16</v>
      </c>
      <c r="M50" s="567" t="s">
        <v>17</v>
      </c>
      <c r="N50" s="567" t="s">
        <v>18</v>
      </c>
      <c r="O50" s="567" t="s">
        <v>19</v>
      </c>
      <c r="P50" s="580" t="s">
        <v>20</v>
      </c>
      <c r="Q50" s="580" t="s">
        <v>21</v>
      </c>
      <c r="R50" s="567" t="s">
        <v>22</v>
      </c>
      <c r="S50" s="580" t="s">
        <v>23</v>
      </c>
      <c r="T50" s="567" t="s">
        <v>24</v>
      </c>
      <c r="U50" s="567"/>
      <c r="V50" s="567" t="s">
        <v>25</v>
      </c>
      <c r="W50" s="567"/>
      <c r="X50" s="567" t="s">
        <v>26</v>
      </c>
      <c r="Y50" s="567"/>
      <c r="Z50" s="537"/>
      <c r="AA50" s="537"/>
      <c r="AB50" s="119"/>
      <c r="AC50" s="16"/>
    </row>
    <row r="51" spans="2:29" s="17" customFormat="1" ht="24.75" customHeight="1">
      <c r="B51" s="567"/>
      <c r="C51" s="567"/>
      <c r="D51" s="567"/>
      <c r="E51" s="567"/>
      <c r="F51" s="567"/>
      <c r="G51" s="567"/>
      <c r="H51" s="567"/>
      <c r="I51" s="580"/>
      <c r="J51" s="567"/>
      <c r="K51" s="567"/>
      <c r="L51" s="567"/>
      <c r="M51" s="567"/>
      <c r="N51" s="567"/>
      <c r="O51" s="567"/>
      <c r="P51" s="580"/>
      <c r="Q51" s="580"/>
      <c r="R51" s="567"/>
      <c r="S51" s="580"/>
      <c r="T51" s="580" t="s">
        <v>27</v>
      </c>
      <c r="U51" s="567" t="s">
        <v>28</v>
      </c>
      <c r="V51" s="567"/>
      <c r="W51" s="567"/>
      <c r="X51" s="567"/>
      <c r="Y51" s="567"/>
      <c r="Z51" s="537"/>
      <c r="AA51" s="537"/>
      <c r="AB51" s="119"/>
      <c r="AC51" s="16"/>
    </row>
    <row r="52" spans="2:29" s="19" customFormat="1" ht="24.75" customHeight="1">
      <c r="B52" s="567"/>
      <c r="C52" s="567"/>
      <c r="D52" s="567"/>
      <c r="E52" s="567"/>
      <c r="F52" s="567"/>
      <c r="G52" s="123" t="s">
        <v>29</v>
      </c>
      <c r="H52" s="123" t="s">
        <v>30</v>
      </c>
      <c r="I52" s="123" t="s">
        <v>31</v>
      </c>
      <c r="J52" s="123" t="s">
        <v>32</v>
      </c>
      <c r="K52" s="567"/>
      <c r="L52" s="567"/>
      <c r="M52" s="567"/>
      <c r="N52" s="567"/>
      <c r="O52" s="567"/>
      <c r="P52" s="580"/>
      <c r="Q52" s="580"/>
      <c r="R52" s="567"/>
      <c r="S52" s="580"/>
      <c r="T52" s="580"/>
      <c r="U52" s="567"/>
      <c r="V52" s="567"/>
      <c r="W52" s="567"/>
      <c r="X52" s="567"/>
      <c r="Y52" s="567"/>
      <c r="Z52" s="602" t="s">
        <v>72</v>
      </c>
      <c r="AA52" s="602"/>
      <c r="AC52" s="18"/>
    </row>
    <row r="53" spans="2:29" s="17" customFormat="1" ht="24.75" customHeight="1">
      <c r="B53" s="124" t="s">
        <v>99</v>
      </c>
      <c r="C53" s="124">
        <v>2021</v>
      </c>
      <c r="D53" s="124" t="s">
        <v>100</v>
      </c>
      <c r="E53" s="124" t="s">
        <v>34</v>
      </c>
      <c r="F53" s="124" t="s">
        <v>101</v>
      </c>
      <c r="G53" s="124" t="s">
        <v>63</v>
      </c>
      <c r="H53" s="124" t="s">
        <v>102</v>
      </c>
      <c r="I53" s="124" t="s">
        <v>103</v>
      </c>
      <c r="J53" s="124" t="s">
        <v>104</v>
      </c>
      <c r="K53" s="124" t="s">
        <v>105</v>
      </c>
      <c r="L53" s="124">
        <v>2</v>
      </c>
      <c r="M53" s="124" t="s">
        <v>106</v>
      </c>
      <c r="N53" s="124" t="s">
        <v>107</v>
      </c>
      <c r="O53" s="124" t="s">
        <v>63</v>
      </c>
      <c r="P53" s="125">
        <v>200000</v>
      </c>
      <c r="Q53" s="124">
        <v>0</v>
      </c>
      <c r="R53" s="124">
        <v>0</v>
      </c>
      <c r="S53" s="126">
        <v>200000</v>
      </c>
      <c r="T53" s="127">
        <v>0</v>
      </c>
      <c r="U53" s="127">
        <v>2</v>
      </c>
      <c r="V53" s="603"/>
      <c r="W53" s="603"/>
      <c r="X53" s="603"/>
      <c r="Y53" s="603"/>
      <c r="Z53" s="603" t="s">
        <v>63</v>
      </c>
      <c r="AA53" s="603"/>
      <c r="AB53" s="119"/>
      <c r="AC53" s="16"/>
    </row>
    <row r="54" spans="2:29" s="17" customFormat="1" ht="24.75" customHeight="1">
      <c r="B54" s="128" t="s">
        <v>108</v>
      </c>
      <c r="C54" s="128">
        <v>2021</v>
      </c>
      <c r="D54" s="128" t="s">
        <v>100</v>
      </c>
      <c r="E54" s="128" t="s">
        <v>34</v>
      </c>
      <c r="F54" s="128" t="s">
        <v>101</v>
      </c>
      <c r="G54" s="128" t="s">
        <v>63</v>
      </c>
      <c r="H54" s="128" t="s">
        <v>102</v>
      </c>
      <c r="I54" s="128" t="s">
        <v>103</v>
      </c>
      <c r="J54" s="128" t="s">
        <v>109</v>
      </c>
      <c r="K54" s="128" t="s">
        <v>110</v>
      </c>
      <c r="L54" s="128">
        <v>2</v>
      </c>
      <c r="M54" s="128" t="s">
        <v>106</v>
      </c>
      <c r="N54" s="128" t="s">
        <v>107</v>
      </c>
      <c r="O54" s="128" t="s">
        <v>63</v>
      </c>
      <c r="P54" s="129">
        <v>150000</v>
      </c>
      <c r="Q54" s="128">
        <v>0</v>
      </c>
      <c r="R54" s="128">
        <v>0</v>
      </c>
      <c r="S54" s="130">
        <v>150000</v>
      </c>
      <c r="T54" s="131">
        <v>0</v>
      </c>
      <c r="U54" s="131">
        <v>2</v>
      </c>
      <c r="V54" s="563"/>
      <c r="W54" s="563"/>
      <c r="X54" s="563"/>
      <c r="Y54" s="563"/>
      <c r="Z54" s="563" t="s">
        <v>63</v>
      </c>
      <c r="AA54" s="563"/>
      <c r="AB54" s="119"/>
      <c r="AC54" s="16"/>
    </row>
    <row r="55" spans="1:29" s="3" customFormat="1" ht="24.75" customHeight="1">
      <c r="A55" s="19"/>
      <c r="B55" s="49"/>
      <c r="C55" s="49"/>
      <c r="D55" s="49"/>
      <c r="E55" s="28"/>
      <c r="F55" s="28"/>
      <c r="G55" s="49"/>
      <c r="H55" s="49"/>
      <c r="I55" s="49"/>
      <c r="J55" s="49"/>
      <c r="K55" s="49"/>
      <c r="L55" s="49"/>
      <c r="M55" s="49"/>
      <c r="N55" s="49"/>
      <c r="O55" s="28"/>
      <c r="P55" s="97"/>
      <c r="Q55" s="97"/>
      <c r="R55" s="97"/>
      <c r="S55" s="98"/>
      <c r="T55" s="28"/>
      <c r="U55" s="28"/>
      <c r="V55" s="47"/>
      <c r="W55" s="28"/>
      <c r="X55" s="28"/>
      <c r="Y55" s="28"/>
      <c r="Z55" s="28"/>
      <c r="AA55" s="28"/>
      <c r="AB55" s="28"/>
      <c r="AC55" s="15"/>
    </row>
    <row r="56" spans="1:29" s="3" customFormat="1" ht="24.75" customHeight="1">
      <c r="A56" s="19"/>
      <c r="B56" s="49"/>
      <c r="C56" s="49"/>
      <c r="D56" s="49"/>
      <c r="F56" s="28"/>
      <c r="G56" s="49"/>
      <c r="H56" s="49"/>
      <c r="I56" s="49"/>
      <c r="J56" s="49"/>
      <c r="K56" s="49"/>
      <c r="L56" s="49"/>
      <c r="M56" s="49"/>
      <c r="N56" s="49"/>
      <c r="O56" s="28"/>
      <c r="P56" s="97"/>
      <c r="Q56" s="97"/>
      <c r="R56" s="97"/>
      <c r="S56" s="98"/>
      <c r="T56" s="28"/>
      <c r="U56" s="28"/>
      <c r="V56" s="47"/>
      <c r="W56" s="28"/>
      <c r="X56" s="28"/>
      <c r="Y56" s="28"/>
      <c r="Z56" s="28"/>
      <c r="AA56" s="28"/>
      <c r="AC56" s="7"/>
    </row>
    <row r="57" spans="1:29" s="3" customFormat="1" ht="24.75" customHeight="1">
      <c r="A57" s="19"/>
      <c r="B57" s="115" t="s">
        <v>111</v>
      </c>
      <c r="C57" s="1"/>
      <c r="D57" s="28"/>
      <c r="E57" s="28"/>
      <c r="F57" s="28"/>
      <c r="G57" s="28"/>
      <c r="H57" s="28"/>
      <c r="I57" s="28"/>
      <c r="J57" s="44"/>
      <c r="K57" s="44"/>
      <c r="L57" s="28"/>
      <c r="M57" s="44"/>
      <c r="N57" s="28"/>
      <c r="O57" s="132"/>
      <c r="P57" s="463" t="s">
        <v>3</v>
      </c>
      <c r="Q57" s="463"/>
      <c r="R57" s="463"/>
      <c r="S57" s="463"/>
      <c r="T57" s="463"/>
      <c r="U57" s="463"/>
      <c r="V57" s="463" t="s">
        <v>112</v>
      </c>
      <c r="W57" s="463"/>
      <c r="X57" s="463"/>
      <c r="Y57" s="463"/>
      <c r="Z57" s="461" t="s">
        <v>68</v>
      </c>
      <c r="AA57" s="461"/>
      <c r="AC57" s="7"/>
    </row>
    <row r="58" spans="2:29" s="17" customFormat="1" ht="24.75" customHeight="1">
      <c r="B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2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1"/>
      <c r="AA58" s="461"/>
      <c r="AB58" s="119"/>
      <c r="AC58" s="16"/>
    </row>
    <row r="59" spans="2:29" s="17" customFormat="1" ht="24.75" customHeight="1">
      <c r="B59" s="567" t="s">
        <v>6</v>
      </c>
      <c r="C59" s="567" t="s">
        <v>7</v>
      </c>
      <c r="D59" s="567" t="s">
        <v>8</v>
      </c>
      <c r="E59" s="567" t="s">
        <v>9</v>
      </c>
      <c r="F59" s="567" t="s">
        <v>10</v>
      </c>
      <c r="G59" s="567" t="s">
        <v>11</v>
      </c>
      <c r="H59" s="567" t="s">
        <v>123</v>
      </c>
      <c r="I59" s="580" t="s">
        <v>13</v>
      </c>
      <c r="J59" s="567" t="s">
        <v>14</v>
      </c>
      <c r="K59" s="567" t="s">
        <v>15</v>
      </c>
      <c r="L59" s="567" t="s">
        <v>16</v>
      </c>
      <c r="M59" s="567" t="s">
        <v>17</v>
      </c>
      <c r="N59" s="567" t="s">
        <v>18</v>
      </c>
      <c r="O59" s="567" t="s">
        <v>19</v>
      </c>
      <c r="P59" s="580" t="s">
        <v>20</v>
      </c>
      <c r="Q59" s="580" t="s">
        <v>21</v>
      </c>
      <c r="R59" s="567" t="s">
        <v>22</v>
      </c>
      <c r="S59" s="580" t="s">
        <v>23</v>
      </c>
      <c r="T59" s="567" t="s">
        <v>24</v>
      </c>
      <c r="U59" s="567"/>
      <c r="V59" s="567" t="s">
        <v>25</v>
      </c>
      <c r="W59" s="567"/>
      <c r="X59" s="567" t="s">
        <v>26</v>
      </c>
      <c r="Y59" s="567"/>
      <c r="Z59" s="461"/>
      <c r="AA59" s="461"/>
      <c r="AB59" s="119"/>
      <c r="AC59" s="16"/>
    </row>
    <row r="60" spans="2:29" s="17" customFormat="1" ht="24.75" customHeight="1">
      <c r="B60" s="567"/>
      <c r="C60" s="567"/>
      <c r="D60" s="567"/>
      <c r="E60" s="567"/>
      <c r="F60" s="567"/>
      <c r="G60" s="567"/>
      <c r="H60" s="567"/>
      <c r="I60" s="580"/>
      <c r="J60" s="567"/>
      <c r="K60" s="567"/>
      <c r="L60" s="567"/>
      <c r="M60" s="567"/>
      <c r="N60" s="567"/>
      <c r="O60" s="567"/>
      <c r="P60" s="580"/>
      <c r="Q60" s="580"/>
      <c r="R60" s="567"/>
      <c r="S60" s="580"/>
      <c r="T60" s="580" t="s">
        <v>27</v>
      </c>
      <c r="U60" s="567" t="s">
        <v>28</v>
      </c>
      <c r="V60" s="567"/>
      <c r="W60" s="567"/>
      <c r="X60" s="567"/>
      <c r="Y60" s="567"/>
      <c r="Z60" s="461"/>
      <c r="AA60" s="461"/>
      <c r="AB60" s="119"/>
      <c r="AC60" s="16"/>
    </row>
    <row r="61" spans="2:29" s="19" customFormat="1" ht="24.75" customHeight="1">
      <c r="B61" s="567"/>
      <c r="C61" s="567"/>
      <c r="D61" s="567"/>
      <c r="E61" s="567"/>
      <c r="F61" s="567"/>
      <c r="G61" s="123" t="s">
        <v>29</v>
      </c>
      <c r="H61" s="123" t="s">
        <v>432</v>
      </c>
      <c r="I61" s="123" t="s">
        <v>31</v>
      </c>
      <c r="J61" s="123" t="s">
        <v>32</v>
      </c>
      <c r="K61" s="567"/>
      <c r="L61" s="567"/>
      <c r="M61" s="567"/>
      <c r="N61" s="567"/>
      <c r="O61" s="567"/>
      <c r="P61" s="580"/>
      <c r="Q61" s="580"/>
      <c r="R61" s="567"/>
      <c r="S61" s="580"/>
      <c r="T61" s="580"/>
      <c r="U61" s="567"/>
      <c r="V61" s="567"/>
      <c r="W61" s="567"/>
      <c r="X61" s="567"/>
      <c r="Y61" s="567"/>
      <c r="Z61" s="537" t="s">
        <v>72</v>
      </c>
      <c r="AA61" s="537"/>
      <c r="AC61" s="18"/>
    </row>
    <row r="62" spans="1:29" s="3" customFormat="1" ht="51" customHeight="1">
      <c r="A62" s="19"/>
      <c r="B62" s="85" t="s">
        <v>113</v>
      </c>
      <c r="C62" s="85">
        <v>2021</v>
      </c>
      <c r="D62" s="85" t="s">
        <v>114</v>
      </c>
      <c r="E62" s="85"/>
      <c r="F62" s="85"/>
      <c r="G62" s="85" t="s">
        <v>34</v>
      </c>
      <c r="H62" s="85" t="s">
        <v>115</v>
      </c>
      <c r="I62" s="85" t="s">
        <v>58</v>
      </c>
      <c r="J62" s="85" t="s">
        <v>116</v>
      </c>
      <c r="K62" s="87" t="s">
        <v>554</v>
      </c>
      <c r="L62" s="85">
        <v>1</v>
      </c>
      <c r="M62" s="85" t="s">
        <v>117</v>
      </c>
      <c r="N62" s="85"/>
      <c r="O62" s="85"/>
      <c r="P62" s="88">
        <v>698894</v>
      </c>
      <c r="Q62" s="133"/>
      <c r="R62" s="133"/>
      <c r="S62" s="88">
        <f>P62</f>
        <v>698894</v>
      </c>
      <c r="T62" s="112"/>
      <c r="U62" s="112"/>
      <c r="V62" s="477"/>
      <c r="W62" s="477"/>
      <c r="X62" s="477"/>
      <c r="Y62" s="477"/>
      <c r="Z62" s="464"/>
      <c r="AA62" s="464"/>
      <c r="AC62" s="7"/>
    </row>
    <row r="63" spans="2:27" s="12" customFormat="1" ht="40.5" customHeight="1" thickBot="1">
      <c r="B63" s="61" t="s">
        <v>687</v>
      </c>
      <c r="C63" s="61">
        <v>2022</v>
      </c>
      <c r="D63" s="61" t="s">
        <v>118</v>
      </c>
      <c r="E63" s="61"/>
      <c r="F63" s="61"/>
      <c r="G63" s="61" t="s">
        <v>34</v>
      </c>
      <c r="H63" s="61" t="s">
        <v>115</v>
      </c>
      <c r="I63" s="61" t="s">
        <v>58</v>
      </c>
      <c r="J63" s="61" t="s">
        <v>116</v>
      </c>
      <c r="K63" s="63" t="s">
        <v>119</v>
      </c>
      <c r="L63" s="61">
        <v>1</v>
      </c>
      <c r="M63" s="61" t="s">
        <v>120</v>
      </c>
      <c r="N63" s="61" t="s">
        <v>121</v>
      </c>
      <c r="O63" s="61"/>
      <c r="P63" s="134">
        <v>34538719.35</v>
      </c>
      <c r="Q63" s="134">
        <v>34538719.35</v>
      </c>
      <c r="R63" s="134">
        <v>0</v>
      </c>
      <c r="S63" s="134">
        <v>69077438.7</v>
      </c>
      <c r="T63" s="135"/>
      <c r="U63" s="135"/>
      <c r="V63" s="514"/>
      <c r="W63" s="514"/>
      <c r="X63" s="514"/>
      <c r="Y63" s="514"/>
      <c r="Z63" s="514"/>
      <c r="AA63" s="514"/>
    </row>
    <row r="64" spans="1:27" s="424" customFormat="1" ht="51.75" thickBot="1">
      <c r="A64" s="415"/>
      <c r="B64" s="85" t="s">
        <v>688</v>
      </c>
      <c r="C64" s="416">
        <v>2021</v>
      </c>
      <c r="D64" s="416" t="s">
        <v>660</v>
      </c>
      <c r="E64" s="417"/>
      <c r="F64" s="416"/>
      <c r="G64" s="416" t="s">
        <v>34</v>
      </c>
      <c r="H64" s="416" t="s">
        <v>115</v>
      </c>
      <c r="I64" s="416" t="s">
        <v>58</v>
      </c>
      <c r="J64" s="416" t="s">
        <v>661</v>
      </c>
      <c r="K64" s="416" t="s">
        <v>662</v>
      </c>
      <c r="L64" s="418">
        <v>1</v>
      </c>
      <c r="M64" s="416" t="s">
        <v>663</v>
      </c>
      <c r="N64" s="419"/>
      <c r="O64" s="420"/>
      <c r="P64" s="421">
        <v>3739590.26</v>
      </c>
      <c r="Q64" s="420"/>
      <c r="R64" s="421"/>
      <c r="S64" s="421">
        <v>3739590.26</v>
      </c>
      <c r="T64" s="419"/>
      <c r="U64" s="421"/>
      <c r="V64" s="422"/>
      <c r="W64" s="423"/>
      <c r="X64" s="625"/>
      <c r="Y64" s="625"/>
      <c r="Z64" s="625"/>
      <c r="AA64" s="625"/>
    </row>
    <row r="65" spans="2:27" s="12" customFormat="1" ht="24.75" customHeight="1">
      <c r="B65" s="13"/>
      <c r="C65" s="13"/>
      <c r="D65" s="13"/>
      <c r="E65" s="13"/>
      <c r="F65" s="13"/>
      <c r="G65" s="13"/>
      <c r="H65" s="13"/>
      <c r="I65" s="13"/>
      <c r="J65" s="13"/>
      <c r="K65" s="73"/>
      <c r="L65" s="13"/>
      <c r="M65" s="13"/>
      <c r="N65" s="13"/>
      <c r="O65" s="13"/>
      <c r="P65" s="136"/>
      <c r="Q65" s="136"/>
      <c r="R65" s="136"/>
      <c r="S65" s="136"/>
      <c r="T65" s="76"/>
      <c r="U65" s="76"/>
      <c r="V65" s="76"/>
      <c r="W65" s="76"/>
      <c r="X65" s="76"/>
      <c r="Y65" s="76"/>
      <c r="Z65" s="76"/>
      <c r="AA65" s="76"/>
    </row>
    <row r="66" spans="2:27" s="12" customFormat="1" ht="24.75" customHeight="1" thickBot="1">
      <c r="B66" s="13"/>
      <c r="C66" s="13"/>
      <c r="D66" s="13"/>
      <c r="F66" s="13"/>
      <c r="G66" s="13"/>
      <c r="H66" s="13"/>
      <c r="I66" s="13"/>
      <c r="J66" s="13"/>
      <c r="K66" s="73"/>
      <c r="L66" s="13"/>
      <c r="M66" s="13"/>
      <c r="N66" s="13"/>
      <c r="O66" s="13"/>
      <c r="P66" s="136"/>
      <c r="Q66" s="136"/>
      <c r="R66" s="136"/>
      <c r="S66" s="136"/>
      <c r="T66" s="76"/>
      <c r="U66" s="76"/>
      <c r="V66" s="76"/>
      <c r="W66" s="76"/>
      <c r="X66" s="76"/>
      <c r="Y66" s="76"/>
      <c r="Z66" s="76"/>
      <c r="AA66" s="76"/>
    </row>
    <row r="67" spans="1:29" s="3" customFormat="1" ht="24.75" customHeight="1" thickBot="1">
      <c r="A67" s="19"/>
      <c r="B67" s="137" t="s">
        <v>122</v>
      </c>
      <c r="C67" s="20"/>
      <c r="D67" s="28"/>
      <c r="E67" s="28"/>
      <c r="F67" s="28"/>
      <c r="G67" s="28"/>
      <c r="H67" s="28"/>
      <c r="I67" s="28"/>
      <c r="J67" s="44"/>
      <c r="K67" s="44"/>
      <c r="L67" s="28"/>
      <c r="M67" s="44"/>
      <c r="N67" s="28"/>
      <c r="O67" s="44"/>
      <c r="P67" s="594" t="s">
        <v>3</v>
      </c>
      <c r="Q67" s="595"/>
      <c r="R67" s="595"/>
      <c r="S67" s="595"/>
      <c r="T67" s="595"/>
      <c r="U67" s="596"/>
      <c r="V67" s="600" t="s">
        <v>112</v>
      </c>
      <c r="W67" s="595"/>
      <c r="X67" s="595"/>
      <c r="Y67" s="595"/>
      <c r="Z67" s="471" t="s">
        <v>68</v>
      </c>
      <c r="AA67" s="497"/>
      <c r="AC67" s="7"/>
    </row>
    <row r="68" spans="2:29" s="17" customFormat="1" ht="24.75" customHeight="1" thickBot="1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597"/>
      <c r="Q68" s="598"/>
      <c r="R68" s="598"/>
      <c r="S68" s="598"/>
      <c r="T68" s="598"/>
      <c r="U68" s="599"/>
      <c r="V68" s="601"/>
      <c r="W68" s="463"/>
      <c r="X68" s="463"/>
      <c r="Y68" s="463"/>
      <c r="Z68" s="461"/>
      <c r="AA68" s="499"/>
      <c r="AB68" s="119"/>
      <c r="AC68" s="16"/>
    </row>
    <row r="69" spans="2:29" s="17" customFormat="1" ht="24.75" customHeight="1" thickBot="1">
      <c r="B69" s="587" t="s">
        <v>6</v>
      </c>
      <c r="C69" s="570" t="s">
        <v>7</v>
      </c>
      <c r="D69" s="583" t="s">
        <v>8</v>
      </c>
      <c r="E69" s="583" t="s">
        <v>9</v>
      </c>
      <c r="F69" s="573" t="s">
        <v>10</v>
      </c>
      <c r="G69" s="570" t="s">
        <v>11</v>
      </c>
      <c r="H69" s="583" t="s">
        <v>123</v>
      </c>
      <c r="I69" s="584" t="s">
        <v>13</v>
      </c>
      <c r="J69" s="585" t="s">
        <v>14</v>
      </c>
      <c r="K69" s="587" t="s">
        <v>15</v>
      </c>
      <c r="L69" s="590" t="s">
        <v>16</v>
      </c>
      <c r="M69" s="573" t="s">
        <v>17</v>
      </c>
      <c r="N69" s="570" t="s">
        <v>18</v>
      </c>
      <c r="O69" s="573" t="s">
        <v>19</v>
      </c>
      <c r="P69" s="576" t="s">
        <v>20</v>
      </c>
      <c r="Q69" s="579" t="s">
        <v>21</v>
      </c>
      <c r="R69" s="582" t="s">
        <v>22</v>
      </c>
      <c r="S69" s="579" t="s">
        <v>23</v>
      </c>
      <c r="T69" s="582" t="s">
        <v>24</v>
      </c>
      <c r="U69" s="582"/>
      <c r="V69" s="567" t="s">
        <v>25</v>
      </c>
      <c r="W69" s="567"/>
      <c r="X69" s="567" t="s">
        <v>26</v>
      </c>
      <c r="Y69" s="567"/>
      <c r="Z69" s="461"/>
      <c r="AA69" s="499"/>
      <c r="AB69" s="119"/>
      <c r="AC69" s="16"/>
    </row>
    <row r="70" spans="2:29" s="17" customFormat="1" ht="24.75" customHeight="1" thickBot="1">
      <c r="B70" s="588"/>
      <c r="C70" s="571"/>
      <c r="D70" s="567"/>
      <c r="E70" s="567"/>
      <c r="F70" s="574"/>
      <c r="G70" s="571"/>
      <c r="H70" s="567"/>
      <c r="I70" s="580"/>
      <c r="J70" s="586"/>
      <c r="K70" s="588"/>
      <c r="L70" s="591"/>
      <c r="M70" s="574"/>
      <c r="N70" s="571"/>
      <c r="O70" s="574"/>
      <c r="P70" s="577"/>
      <c r="Q70" s="580"/>
      <c r="R70" s="567"/>
      <c r="S70" s="580"/>
      <c r="T70" s="580" t="s">
        <v>27</v>
      </c>
      <c r="U70" s="567" t="s">
        <v>28</v>
      </c>
      <c r="V70" s="567"/>
      <c r="W70" s="567"/>
      <c r="X70" s="567"/>
      <c r="Y70" s="567"/>
      <c r="Z70" s="461"/>
      <c r="AA70" s="499"/>
      <c r="AB70" s="119"/>
      <c r="AC70" s="16"/>
    </row>
    <row r="71" spans="2:29" s="19" customFormat="1" ht="24.75" customHeight="1" thickBot="1">
      <c r="B71" s="593"/>
      <c r="C71" s="572"/>
      <c r="D71" s="568"/>
      <c r="E71" s="568"/>
      <c r="F71" s="575"/>
      <c r="G71" s="293" t="s">
        <v>29</v>
      </c>
      <c r="H71" s="294" t="s">
        <v>432</v>
      </c>
      <c r="I71" s="294" t="s">
        <v>31</v>
      </c>
      <c r="J71" s="365" t="s">
        <v>32</v>
      </c>
      <c r="K71" s="589"/>
      <c r="L71" s="592"/>
      <c r="M71" s="575"/>
      <c r="N71" s="572"/>
      <c r="O71" s="575"/>
      <c r="P71" s="578"/>
      <c r="Q71" s="581"/>
      <c r="R71" s="568"/>
      <c r="S71" s="581"/>
      <c r="T71" s="581"/>
      <c r="U71" s="568"/>
      <c r="V71" s="568"/>
      <c r="W71" s="568"/>
      <c r="X71" s="568"/>
      <c r="Y71" s="568"/>
      <c r="Z71" s="470" t="s">
        <v>72</v>
      </c>
      <c r="AA71" s="569"/>
      <c r="AC71" s="18"/>
    </row>
    <row r="72" spans="1:27" ht="45" customHeight="1">
      <c r="A72" s="367"/>
      <c r="B72" s="190" t="s">
        <v>133</v>
      </c>
      <c r="C72" s="295">
        <v>2021</v>
      </c>
      <c r="D72" s="296"/>
      <c r="E72" s="295" t="s">
        <v>34</v>
      </c>
      <c r="F72" s="295"/>
      <c r="G72" s="295" t="s">
        <v>34</v>
      </c>
      <c r="H72" s="295" t="s">
        <v>42</v>
      </c>
      <c r="I72" s="295" t="s">
        <v>58</v>
      </c>
      <c r="J72" s="295" t="s">
        <v>134</v>
      </c>
      <c r="K72" s="366" t="s">
        <v>135</v>
      </c>
      <c r="L72" s="295" t="s">
        <v>136</v>
      </c>
      <c r="M72" s="296" t="s">
        <v>137</v>
      </c>
      <c r="N72" s="295" t="s">
        <v>138</v>
      </c>
      <c r="O72" s="295" t="s">
        <v>34</v>
      </c>
      <c r="P72" s="297">
        <v>150000</v>
      </c>
      <c r="Q72" s="297"/>
      <c r="R72" s="297"/>
      <c r="S72" s="297">
        <v>150000</v>
      </c>
      <c r="T72" s="297">
        <v>0</v>
      </c>
      <c r="U72" s="298"/>
      <c r="V72" s="436">
        <v>237377</v>
      </c>
      <c r="W72" s="436"/>
      <c r="X72" s="438" t="s">
        <v>36</v>
      </c>
      <c r="Y72" s="438"/>
      <c r="Z72" s="440"/>
      <c r="AA72" s="440"/>
    </row>
    <row r="73" spans="1:27" ht="45" customHeight="1">
      <c r="A73" s="368"/>
      <c r="B73" s="85" t="s">
        <v>139</v>
      </c>
      <c r="C73" s="295">
        <v>2021</v>
      </c>
      <c r="D73" s="296"/>
      <c r="E73" s="295" t="s">
        <v>34</v>
      </c>
      <c r="F73" s="295"/>
      <c r="G73" s="295" t="s">
        <v>35</v>
      </c>
      <c r="H73" s="295" t="s">
        <v>42</v>
      </c>
      <c r="I73" s="295" t="s">
        <v>58</v>
      </c>
      <c r="J73" s="295" t="s">
        <v>140</v>
      </c>
      <c r="K73" s="308" t="s">
        <v>141</v>
      </c>
      <c r="L73" s="295" t="s">
        <v>136</v>
      </c>
      <c r="M73" s="296" t="s">
        <v>142</v>
      </c>
      <c r="N73" s="295" t="s">
        <v>177</v>
      </c>
      <c r="O73" s="295" t="s">
        <v>35</v>
      </c>
      <c r="P73" s="297">
        <v>95000</v>
      </c>
      <c r="Q73" s="297">
        <v>95000</v>
      </c>
      <c r="R73" s="297"/>
      <c r="S73" s="297">
        <v>190000</v>
      </c>
      <c r="T73" s="297"/>
      <c r="U73" s="298"/>
      <c r="V73" s="436">
        <v>237377</v>
      </c>
      <c r="W73" s="436"/>
      <c r="X73" s="438" t="s">
        <v>36</v>
      </c>
      <c r="Y73" s="438"/>
      <c r="Z73" s="440"/>
      <c r="AA73" s="440"/>
    </row>
    <row r="74" spans="1:27" ht="53.25" customHeight="1">
      <c r="A74" s="368"/>
      <c r="B74" s="85" t="s">
        <v>593</v>
      </c>
      <c r="C74" s="295">
        <v>2022</v>
      </c>
      <c r="D74" s="296"/>
      <c r="E74" s="295" t="s">
        <v>185</v>
      </c>
      <c r="F74" s="295"/>
      <c r="G74" s="295" t="s">
        <v>34</v>
      </c>
      <c r="H74" s="295" t="s">
        <v>42</v>
      </c>
      <c r="I74" s="295" t="s">
        <v>93</v>
      </c>
      <c r="J74" s="299" t="s">
        <v>178</v>
      </c>
      <c r="K74" s="308" t="s">
        <v>179</v>
      </c>
      <c r="L74" s="295" t="s">
        <v>136</v>
      </c>
      <c r="M74" s="296" t="s">
        <v>142</v>
      </c>
      <c r="N74" s="295" t="s">
        <v>180</v>
      </c>
      <c r="O74" s="295" t="s">
        <v>34</v>
      </c>
      <c r="P74" s="297"/>
      <c r="Q74" s="297">
        <v>200000</v>
      </c>
      <c r="R74" s="297"/>
      <c r="S74" s="297">
        <v>200000</v>
      </c>
      <c r="T74" s="297">
        <v>0</v>
      </c>
      <c r="U74" s="298"/>
      <c r="V74" s="436">
        <v>237377</v>
      </c>
      <c r="W74" s="436"/>
      <c r="X74" s="438" t="s">
        <v>36</v>
      </c>
      <c r="Y74" s="438"/>
      <c r="Z74" s="440"/>
      <c r="AA74" s="440"/>
    </row>
    <row r="75" spans="1:27" ht="45" customHeight="1">
      <c r="A75" s="368"/>
      <c r="B75" s="85" t="s">
        <v>181</v>
      </c>
      <c r="C75" s="295">
        <v>2021</v>
      </c>
      <c r="D75" s="296"/>
      <c r="E75" s="295" t="s">
        <v>34</v>
      </c>
      <c r="F75" s="295"/>
      <c r="G75" s="295" t="s">
        <v>35</v>
      </c>
      <c r="H75" s="295" t="s">
        <v>42</v>
      </c>
      <c r="I75" s="295" t="s">
        <v>58</v>
      </c>
      <c r="J75" s="295" t="s">
        <v>579</v>
      </c>
      <c r="K75" s="308" t="s">
        <v>183</v>
      </c>
      <c r="L75" s="295" t="s">
        <v>136</v>
      </c>
      <c r="M75" s="296" t="s">
        <v>142</v>
      </c>
      <c r="N75" s="295" t="s">
        <v>184</v>
      </c>
      <c r="O75" s="295" t="s">
        <v>35</v>
      </c>
      <c r="P75" s="297">
        <v>1000000</v>
      </c>
      <c r="Q75" s="297">
        <v>0</v>
      </c>
      <c r="R75" s="297"/>
      <c r="S75" s="297">
        <v>1000000</v>
      </c>
      <c r="T75" s="297">
        <v>0</v>
      </c>
      <c r="U75" s="298"/>
      <c r="V75" s="436">
        <v>237377</v>
      </c>
      <c r="W75" s="436"/>
      <c r="X75" s="438" t="s">
        <v>36</v>
      </c>
      <c r="Y75" s="438"/>
      <c r="Z75" s="440"/>
      <c r="AA75" s="440"/>
    </row>
    <row r="76" spans="1:27" ht="45" customHeight="1">
      <c r="A76" s="368"/>
      <c r="B76" s="85" t="s">
        <v>186</v>
      </c>
      <c r="C76" s="295">
        <v>2021</v>
      </c>
      <c r="D76" s="296"/>
      <c r="E76" s="295" t="s">
        <v>34</v>
      </c>
      <c r="F76" s="295"/>
      <c r="G76" s="295" t="s">
        <v>35</v>
      </c>
      <c r="H76" s="295" t="s">
        <v>42</v>
      </c>
      <c r="I76" s="295" t="s">
        <v>58</v>
      </c>
      <c r="J76" s="295" t="s">
        <v>580</v>
      </c>
      <c r="K76" s="308" t="s">
        <v>187</v>
      </c>
      <c r="L76" s="295" t="s">
        <v>136</v>
      </c>
      <c r="M76" s="296" t="s">
        <v>142</v>
      </c>
      <c r="N76" s="295" t="s">
        <v>184</v>
      </c>
      <c r="O76" s="295" t="s">
        <v>35</v>
      </c>
      <c r="P76" s="297">
        <v>600000</v>
      </c>
      <c r="Q76" s="297">
        <v>0</v>
      </c>
      <c r="R76" s="297"/>
      <c r="S76" s="297">
        <v>600000</v>
      </c>
      <c r="T76" s="297">
        <v>0</v>
      </c>
      <c r="U76" s="298"/>
      <c r="V76" s="436">
        <v>237377</v>
      </c>
      <c r="W76" s="436"/>
      <c r="X76" s="438" t="s">
        <v>36</v>
      </c>
      <c r="Y76" s="438"/>
      <c r="Z76" s="440"/>
      <c r="AA76" s="440"/>
    </row>
    <row r="77" spans="1:27" ht="45" customHeight="1">
      <c r="A77" s="368"/>
      <c r="B77" s="85" t="s">
        <v>188</v>
      </c>
      <c r="C77" s="295">
        <v>2021</v>
      </c>
      <c r="D77" s="296"/>
      <c r="E77" s="295" t="s">
        <v>34</v>
      </c>
      <c r="F77" s="295"/>
      <c r="G77" s="295" t="s">
        <v>35</v>
      </c>
      <c r="H77" s="295" t="s">
        <v>581</v>
      </c>
      <c r="I77" s="295" t="s">
        <v>58</v>
      </c>
      <c r="J77" s="295" t="s">
        <v>189</v>
      </c>
      <c r="K77" s="308" t="s">
        <v>190</v>
      </c>
      <c r="L77" s="295" t="s">
        <v>136</v>
      </c>
      <c r="M77" s="296" t="s">
        <v>142</v>
      </c>
      <c r="N77" s="295" t="s">
        <v>191</v>
      </c>
      <c r="O77" s="295" t="s">
        <v>34</v>
      </c>
      <c r="P77" s="297">
        <v>75000</v>
      </c>
      <c r="Q77" s="297">
        <v>0</v>
      </c>
      <c r="R77" s="297"/>
      <c r="S77" s="297">
        <v>75000</v>
      </c>
      <c r="T77" s="297">
        <v>25000</v>
      </c>
      <c r="U77" s="300">
        <v>7</v>
      </c>
      <c r="V77" s="436">
        <v>237377</v>
      </c>
      <c r="W77" s="436"/>
      <c r="X77" s="438" t="s">
        <v>36</v>
      </c>
      <c r="Y77" s="438"/>
      <c r="Z77" s="440"/>
      <c r="AA77" s="440"/>
    </row>
    <row r="78" spans="1:27" ht="45" customHeight="1">
      <c r="A78" s="368"/>
      <c r="B78" s="85" t="s">
        <v>192</v>
      </c>
      <c r="C78" s="295">
        <v>2021</v>
      </c>
      <c r="D78" s="296"/>
      <c r="E78" s="295" t="s">
        <v>34</v>
      </c>
      <c r="F78" s="295"/>
      <c r="G78" s="295" t="s">
        <v>35</v>
      </c>
      <c r="H78" s="295" t="s">
        <v>582</v>
      </c>
      <c r="I78" s="295" t="s">
        <v>58</v>
      </c>
      <c r="J78" s="295" t="s">
        <v>189</v>
      </c>
      <c r="K78" s="308" t="s">
        <v>194</v>
      </c>
      <c r="L78" s="295" t="s">
        <v>136</v>
      </c>
      <c r="M78" s="296" t="s">
        <v>142</v>
      </c>
      <c r="N78" s="295" t="s">
        <v>191</v>
      </c>
      <c r="O78" s="295" t="s">
        <v>34</v>
      </c>
      <c r="P78" s="297">
        <v>50000</v>
      </c>
      <c r="Q78" s="297">
        <v>0</v>
      </c>
      <c r="R78" s="297"/>
      <c r="S78" s="297">
        <v>50000</v>
      </c>
      <c r="T78" s="297">
        <v>25000</v>
      </c>
      <c r="U78" s="300">
        <v>7</v>
      </c>
      <c r="V78" s="436">
        <v>237377</v>
      </c>
      <c r="W78" s="436"/>
      <c r="X78" s="438" t="s">
        <v>36</v>
      </c>
      <c r="Y78" s="438"/>
      <c r="Z78" s="440"/>
      <c r="AA78" s="440"/>
    </row>
    <row r="79" spans="1:27" ht="45" customHeight="1">
      <c r="A79" s="368"/>
      <c r="B79" s="85" t="s">
        <v>193</v>
      </c>
      <c r="C79" s="295">
        <v>2021</v>
      </c>
      <c r="D79" s="296"/>
      <c r="E79" s="295" t="s">
        <v>34</v>
      </c>
      <c r="F79" s="295"/>
      <c r="G79" s="295" t="s">
        <v>35</v>
      </c>
      <c r="H79" s="295" t="s">
        <v>583</v>
      </c>
      <c r="I79" s="295" t="s">
        <v>58</v>
      </c>
      <c r="J79" s="295" t="s">
        <v>189</v>
      </c>
      <c r="K79" s="308" t="s">
        <v>195</v>
      </c>
      <c r="L79" s="295" t="s">
        <v>136</v>
      </c>
      <c r="M79" s="296" t="s">
        <v>142</v>
      </c>
      <c r="N79" s="295" t="s">
        <v>191</v>
      </c>
      <c r="O79" s="295" t="s">
        <v>34</v>
      </c>
      <c r="P79" s="297">
        <v>55000</v>
      </c>
      <c r="Q79" s="297">
        <v>0</v>
      </c>
      <c r="R79" s="297"/>
      <c r="S79" s="297">
        <v>55000</v>
      </c>
      <c r="T79" s="297">
        <v>25000</v>
      </c>
      <c r="U79" s="300">
        <v>7</v>
      </c>
      <c r="V79" s="436">
        <v>237377</v>
      </c>
      <c r="W79" s="436"/>
      <c r="X79" s="438" t="s">
        <v>36</v>
      </c>
      <c r="Y79" s="438"/>
      <c r="Z79" s="440"/>
      <c r="AA79" s="440"/>
    </row>
    <row r="80" spans="1:27" ht="45" customHeight="1">
      <c r="A80" s="368"/>
      <c r="B80" s="85" t="s">
        <v>592</v>
      </c>
      <c r="C80" s="295">
        <v>2022</v>
      </c>
      <c r="D80" s="296"/>
      <c r="E80" s="295" t="s">
        <v>34</v>
      </c>
      <c r="F80" s="295"/>
      <c r="G80" s="295" t="s">
        <v>35</v>
      </c>
      <c r="H80" s="295" t="s">
        <v>584</v>
      </c>
      <c r="I80" s="295" t="s">
        <v>58</v>
      </c>
      <c r="J80" s="295" t="s">
        <v>134</v>
      </c>
      <c r="K80" s="308" t="s">
        <v>197</v>
      </c>
      <c r="L80" s="295" t="s">
        <v>136</v>
      </c>
      <c r="M80" s="296" t="s">
        <v>142</v>
      </c>
      <c r="N80" s="295" t="s">
        <v>191</v>
      </c>
      <c r="O80" s="295" t="s">
        <v>34</v>
      </c>
      <c r="P80" s="297"/>
      <c r="Q80" s="297">
        <v>50000</v>
      </c>
      <c r="R80" s="297"/>
      <c r="S80" s="297">
        <v>50000</v>
      </c>
      <c r="T80" s="297">
        <v>40000</v>
      </c>
      <c r="U80" s="300">
        <v>7</v>
      </c>
      <c r="V80" s="436">
        <v>237377</v>
      </c>
      <c r="W80" s="436"/>
      <c r="X80" s="438" t="s">
        <v>36</v>
      </c>
      <c r="Y80" s="438"/>
      <c r="Z80" s="440"/>
      <c r="AA80" s="440"/>
    </row>
    <row r="81" spans="1:27" ht="45" customHeight="1">
      <c r="A81" s="368"/>
      <c r="B81" s="85" t="s">
        <v>196</v>
      </c>
      <c r="C81" s="295">
        <v>2022</v>
      </c>
      <c r="D81" s="296"/>
      <c r="E81" s="295" t="s">
        <v>34</v>
      </c>
      <c r="F81" s="295"/>
      <c r="G81" s="295" t="s">
        <v>35</v>
      </c>
      <c r="H81" s="295" t="s">
        <v>581</v>
      </c>
      <c r="I81" s="295" t="s">
        <v>58</v>
      </c>
      <c r="J81" s="295" t="s">
        <v>134</v>
      </c>
      <c r="K81" s="308" t="s">
        <v>199</v>
      </c>
      <c r="L81" s="295" t="s">
        <v>136</v>
      </c>
      <c r="M81" s="296" t="s">
        <v>142</v>
      </c>
      <c r="N81" s="295" t="s">
        <v>191</v>
      </c>
      <c r="O81" s="295" t="s">
        <v>34</v>
      </c>
      <c r="P81" s="297"/>
      <c r="Q81" s="297">
        <v>80000</v>
      </c>
      <c r="R81" s="297"/>
      <c r="S81" s="297">
        <v>80000</v>
      </c>
      <c r="T81" s="297">
        <v>30000</v>
      </c>
      <c r="U81" s="300">
        <v>7</v>
      </c>
      <c r="V81" s="436">
        <v>237377</v>
      </c>
      <c r="W81" s="436"/>
      <c r="X81" s="438" t="s">
        <v>36</v>
      </c>
      <c r="Y81" s="438"/>
      <c r="Z81" s="440"/>
      <c r="AA81" s="440"/>
    </row>
    <row r="82" spans="1:27" ht="45" customHeight="1">
      <c r="A82" s="368"/>
      <c r="B82" s="85" t="s">
        <v>198</v>
      </c>
      <c r="C82" s="295">
        <v>2022</v>
      </c>
      <c r="D82" s="296"/>
      <c r="E82" s="295" t="s">
        <v>34</v>
      </c>
      <c r="F82" s="295"/>
      <c r="G82" s="295" t="s">
        <v>35</v>
      </c>
      <c r="H82" s="295"/>
      <c r="I82" s="295" t="s">
        <v>58</v>
      </c>
      <c r="J82" s="295" t="s">
        <v>134</v>
      </c>
      <c r="K82" s="308" t="s">
        <v>201</v>
      </c>
      <c r="L82" s="295" t="s">
        <v>136</v>
      </c>
      <c r="M82" s="296" t="s">
        <v>142</v>
      </c>
      <c r="N82" s="295" t="s">
        <v>191</v>
      </c>
      <c r="O82" s="295" t="s">
        <v>34</v>
      </c>
      <c r="P82" s="297"/>
      <c r="Q82" s="297">
        <v>85000</v>
      </c>
      <c r="R82" s="297"/>
      <c r="S82" s="297">
        <v>85000</v>
      </c>
      <c r="T82" s="297">
        <v>25000</v>
      </c>
      <c r="U82" s="300">
        <v>7</v>
      </c>
      <c r="V82" s="436">
        <v>237377</v>
      </c>
      <c r="W82" s="436"/>
      <c r="X82" s="438" t="s">
        <v>36</v>
      </c>
      <c r="Y82" s="438"/>
      <c r="Z82" s="440"/>
      <c r="AA82" s="440"/>
    </row>
    <row r="83" spans="1:27" ht="45" customHeight="1">
      <c r="A83" s="368"/>
      <c r="B83" s="85" t="s">
        <v>200</v>
      </c>
      <c r="C83" s="295">
        <v>2022</v>
      </c>
      <c r="D83" s="296"/>
      <c r="E83" s="295" t="s">
        <v>34</v>
      </c>
      <c r="F83" s="295"/>
      <c r="G83" s="295" t="s">
        <v>35</v>
      </c>
      <c r="H83" s="295" t="s">
        <v>585</v>
      </c>
      <c r="I83" s="295" t="s">
        <v>58</v>
      </c>
      <c r="J83" s="295" t="s">
        <v>189</v>
      </c>
      <c r="K83" s="308" t="s">
        <v>202</v>
      </c>
      <c r="L83" s="295" t="s">
        <v>136</v>
      </c>
      <c r="M83" s="296" t="s">
        <v>142</v>
      </c>
      <c r="N83" s="295" t="s">
        <v>191</v>
      </c>
      <c r="O83" s="295" t="s">
        <v>34</v>
      </c>
      <c r="P83" s="297"/>
      <c r="Q83" s="297">
        <v>90000</v>
      </c>
      <c r="R83" s="297"/>
      <c r="S83" s="297">
        <v>90000</v>
      </c>
      <c r="T83" s="297">
        <v>30000</v>
      </c>
      <c r="U83" s="300">
        <v>7</v>
      </c>
      <c r="V83" s="436">
        <v>237377</v>
      </c>
      <c r="W83" s="436"/>
      <c r="X83" s="438" t="s">
        <v>36</v>
      </c>
      <c r="Y83" s="438"/>
      <c r="Z83" s="440"/>
      <c r="AA83" s="440"/>
    </row>
    <row r="84" spans="1:27" ht="45" customHeight="1">
      <c r="A84" s="368"/>
      <c r="B84" s="85" t="s">
        <v>591</v>
      </c>
      <c r="C84" s="295">
        <v>2021</v>
      </c>
      <c r="D84" s="296" t="s">
        <v>124</v>
      </c>
      <c r="E84" s="295" t="s">
        <v>34</v>
      </c>
      <c r="F84" s="295"/>
      <c r="G84" s="295" t="s">
        <v>34</v>
      </c>
      <c r="H84" s="295" t="s">
        <v>125</v>
      </c>
      <c r="I84" s="295" t="s">
        <v>58</v>
      </c>
      <c r="J84" s="295" t="s">
        <v>144</v>
      </c>
      <c r="K84" s="308" t="s">
        <v>126</v>
      </c>
      <c r="L84" s="295" t="s">
        <v>136</v>
      </c>
      <c r="M84" s="296" t="s">
        <v>576</v>
      </c>
      <c r="N84" s="295" t="s">
        <v>150</v>
      </c>
      <c r="O84" s="295" t="s">
        <v>34</v>
      </c>
      <c r="P84" s="297">
        <v>100000</v>
      </c>
      <c r="Q84" s="297">
        <v>100278</v>
      </c>
      <c r="R84" s="297"/>
      <c r="S84" s="297">
        <f>P84+Q84</f>
        <v>200278</v>
      </c>
      <c r="T84" s="297"/>
      <c r="U84" s="298"/>
      <c r="V84" s="436">
        <v>237377</v>
      </c>
      <c r="W84" s="436"/>
      <c r="X84" s="438" t="s">
        <v>36</v>
      </c>
      <c r="Y84" s="438"/>
      <c r="Z84" s="440"/>
      <c r="AA84" s="440"/>
    </row>
    <row r="85" spans="1:27" ht="45" customHeight="1">
      <c r="A85" s="368"/>
      <c r="B85" s="85" t="s">
        <v>143</v>
      </c>
      <c r="C85" s="295">
        <v>2022</v>
      </c>
      <c r="D85" s="296" t="s">
        <v>128</v>
      </c>
      <c r="E85" s="295" t="s">
        <v>34</v>
      </c>
      <c r="F85" s="295"/>
      <c r="G85" s="295" t="s">
        <v>34</v>
      </c>
      <c r="H85" s="295" t="s">
        <v>115</v>
      </c>
      <c r="I85" s="295" t="s">
        <v>58</v>
      </c>
      <c r="J85" s="295" t="s">
        <v>144</v>
      </c>
      <c r="K85" s="308" t="s">
        <v>129</v>
      </c>
      <c r="L85" s="295" t="s">
        <v>136</v>
      </c>
      <c r="M85" s="296" t="s">
        <v>145</v>
      </c>
      <c r="N85" s="295" t="s">
        <v>146</v>
      </c>
      <c r="O85" s="295" t="s">
        <v>34</v>
      </c>
      <c r="P85" s="297"/>
      <c r="Q85" s="297">
        <v>50000</v>
      </c>
      <c r="R85" s="297">
        <v>32896.48</v>
      </c>
      <c r="S85" s="297">
        <f>Q85+R85</f>
        <v>82896.48000000001</v>
      </c>
      <c r="T85" s="297"/>
      <c r="U85" s="298"/>
      <c r="V85" s="436">
        <v>237377</v>
      </c>
      <c r="W85" s="436"/>
      <c r="X85" s="438" t="s">
        <v>36</v>
      </c>
      <c r="Y85" s="438"/>
      <c r="Z85" s="440"/>
      <c r="AA85" s="440"/>
    </row>
    <row r="86" spans="1:27" s="292" customFormat="1" ht="45" customHeight="1">
      <c r="A86" s="368"/>
      <c r="B86" s="85" t="s">
        <v>147</v>
      </c>
      <c r="C86" s="301">
        <v>2021</v>
      </c>
      <c r="D86" s="302"/>
      <c r="E86" s="301" t="s">
        <v>34</v>
      </c>
      <c r="F86" s="301"/>
      <c r="G86" s="301" t="s">
        <v>34</v>
      </c>
      <c r="H86" s="301" t="s">
        <v>115</v>
      </c>
      <c r="I86" s="301" t="s">
        <v>58</v>
      </c>
      <c r="J86" s="301" t="s">
        <v>148</v>
      </c>
      <c r="K86" s="309" t="s">
        <v>130</v>
      </c>
      <c r="L86" s="301" t="s">
        <v>136</v>
      </c>
      <c r="M86" s="302" t="s">
        <v>149</v>
      </c>
      <c r="N86" s="301" t="s">
        <v>150</v>
      </c>
      <c r="O86" s="301" t="s">
        <v>34</v>
      </c>
      <c r="P86" s="303">
        <v>75000</v>
      </c>
      <c r="Q86" s="303"/>
      <c r="R86" s="303"/>
      <c r="S86" s="303">
        <v>75000</v>
      </c>
      <c r="T86" s="303"/>
      <c r="U86" s="304"/>
      <c r="V86" s="437">
        <v>237377</v>
      </c>
      <c r="W86" s="437"/>
      <c r="X86" s="439" t="s">
        <v>36</v>
      </c>
      <c r="Y86" s="439"/>
      <c r="Z86" s="441"/>
      <c r="AA86" s="441"/>
    </row>
    <row r="87" spans="1:27" s="292" customFormat="1" ht="45" customHeight="1">
      <c r="A87" s="368"/>
      <c r="B87" s="85" t="s">
        <v>151</v>
      </c>
      <c r="C87" s="301">
        <v>2021</v>
      </c>
      <c r="D87" s="302" t="s">
        <v>131</v>
      </c>
      <c r="E87" s="301" t="s">
        <v>34</v>
      </c>
      <c r="F87" s="301"/>
      <c r="G87" s="301" t="s">
        <v>34</v>
      </c>
      <c r="H87" s="301" t="s">
        <v>115</v>
      </c>
      <c r="I87" s="301" t="s">
        <v>58</v>
      </c>
      <c r="J87" s="301" t="s">
        <v>148</v>
      </c>
      <c r="K87" s="309" t="s">
        <v>132</v>
      </c>
      <c r="L87" s="301" t="s">
        <v>136</v>
      </c>
      <c r="M87" s="302" t="s">
        <v>149</v>
      </c>
      <c r="N87" s="301" t="s">
        <v>138</v>
      </c>
      <c r="O87" s="301" t="s">
        <v>35</v>
      </c>
      <c r="P87" s="303">
        <v>750000</v>
      </c>
      <c r="Q87" s="303">
        <v>750000</v>
      </c>
      <c r="R87" s="303"/>
      <c r="S87" s="303">
        <v>1500000</v>
      </c>
      <c r="T87" s="303"/>
      <c r="U87" s="304"/>
      <c r="V87" s="437">
        <v>237377</v>
      </c>
      <c r="W87" s="437"/>
      <c r="X87" s="439" t="s">
        <v>36</v>
      </c>
      <c r="Y87" s="439"/>
      <c r="Z87" s="441"/>
      <c r="AA87" s="441"/>
    </row>
    <row r="88" spans="1:27" ht="45" customHeight="1">
      <c r="A88" s="368"/>
      <c r="B88" s="85" t="s">
        <v>152</v>
      </c>
      <c r="C88" s="295">
        <v>2021</v>
      </c>
      <c r="D88" s="296"/>
      <c r="E88" s="295" t="s">
        <v>34</v>
      </c>
      <c r="F88" s="295"/>
      <c r="G88" s="295" t="s">
        <v>35</v>
      </c>
      <c r="H88" s="295" t="s">
        <v>115</v>
      </c>
      <c r="I88" s="295" t="s">
        <v>58</v>
      </c>
      <c r="J88" s="295" t="s">
        <v>153</v>
      </c>
      <c r="K88" s="308" t="s">
        <v>154</v>
      </c>
      <c r="L88" s="295" t="s">
        <v>136</v>
      </c>
      <c r="M88" s="296" t="s">
        <v>155</v>
      </c>
      <c r="N88" s="295" t="s">
        <v>156</v>
      </c>
      <c r="O88" s="295" t="s">
        <v>35</v>
      </c>
      <c r="P88" s="297">
        <v>30000</v>
      </c>
      <c r="Q88" s="297">
        <v>30000</v>
      </c>
      <c r="R88" s="297">
        <v>30000</v>
      </c>
      <c r="S88" s="297">
        <v>90000</v>
      </c>
      <c r="T88" s="297"/>
      <c r="U88" s="298"/>
      <c r="V88" s="436">
        <v>237377</v>
      </c>
      <c r="W88" s="436"/>
      <c r="X88" s="438" t="s">
        <v>36</v>
      </c>
      <c r="Y88" s="438"/>
      <c r="Z88" s="440"/>
      <c r="AA88" s="440"/>
    </row>
    <row r="89" spans="1:27" ht="45" customHeight="1">
      <c r="A89" s="368"/>
      <c r="B89" s="85" t="s">
        <v>157</v>
      </c>
      <c r="C89" s="295">
        <v>2021</v>
      </c>
      <c r="D89" s="296"/>
      <c r="E89" s="295" t="s">
        <v>34</v>
      </c>
      <c r="F89" s="295"/>
      <c r="G89" s="295" t="s">
        <v>34</v>
      </c>
      <c r="H89" s="295" t="s">
        <v>115</v>
      </c>
      <c r="I89" s="295" t="s">
        <v>58</v>
      </c>
      <c r="J89" s="295" t="s">
        <v>158</v>
      </c>
      <c r="K89" s="308" t="s">
        <v>159</v>
      </c>
      <c r="L89" s="295" t="s">
        <v>160</v>
      </c>
      <c r="M89" s="296" t="s">
        <v>161</v>
      </c>
      <c r="N89" s="295" t="s">
        <v>121</v>
      </c>
      <c r="O89" s="295" t="s">
        <v>35</v>
      </c>
      <c r="P89" s="297">
        <v>105000</v>
      </c>
      <c r="Q89" s="297">
        <v>105000</v>
      </c>
      <c r="R89" s="297"/>
      <c r="S89" s="297">
        <v>210000</v>
      </c>
      <c r="T89" s="297"/>
      <c r="U89" s="298"/>
      <c r="V89" s="436">
        <v>237377</v>
      </c>
      <c r="W89" s="436"/>
      <c r="X89" s="438" t="s">
        <v>36</v>
      </c>
      <c r="Y89" s="438"/>
      <c r="Z89" s="440"/>
      <c r="AA89" s="440"/>
    </row>
    <row r="90" spans="1:27" s="292" customFormat="1" ht="45" customHeight="1">
      <c r="A90" s="368"/>
      <c r="B90" s="85" t="s">
        <v>162</v>
      </c>
      <c r="C90" s="301">
        <v>2021</v>
      </c>
      <c r="D90" s="302" t="s">
        <v>163</v>
      </c>
      <c r="E90" s="301" t="s">
        <v>34</v>
      </c>
      <c r="F90" s="301"/>
      <c r="G90" s="301" t="s">
        <v>34</v>
      </c>
      <c r="H90" s="301" t="s">
        <v>42</v>
      </c>
      <c r="I90" s="301" t="s">
        <v>58</v>
      </c>
      <c r="J90" s="301" t="s">
        <v>140</v>
      </c>
      <c r="K90" s="309" t="s">
        <v>164</v>
      </c>
      <c r="L90" s="301" t="s">
        <v>136</v>
      </c>
      <c r="M90" s="302" t="s">
        <v>165</v>
      </c>
      <c r="N90" s="301" t="s">
        <v>166</v>
      </c>
      <c r="O90" s="301" t="s">
        <v>34</v>
      </c>
      <c r="P90" s="303">
        <f>360784.71+537288.91</f>
        <v>898073.6200000001</v>
      </c>
      <c r="Q90" s="303">
        <f>2044446.71+3044637.17</f>
        <v>5089083.88</v>
      </c>
      <c r="R90" s="303"/>
      <c r="S90" s="303">
        <f>+P90+Q90</f>
        <v>5987157.5</v>
      </c>
      <c r="T90" s="303"/>
      <c r="U90" s="304"/>
      <c r="V90" s="437">
        <v>226120</v>
      </c>
      <c r="W90" s="437"/>
      <c r="X90" s="439" t="s">
        <v>167</v>
      </c>
      <c r="Y90" s="437"/>
      <c r="Z90" s="441"/>
      <c r="AA90" s="441"/>
    </row>
    <row r="91" spans="1:27" ht="45" customHeight="1">
      <c r="A91" s="368"/>
      <c r="B91" s="85" t="s">
        <v>168</v>
      </c>
      <c r="C91" s="295">
        <v>2021</v>
      </c>
      <c r="D91" s="298"/>
      <c r="E91" s="300" t="s">
        <v>34</v>
      </c>
      <c r="F91" s="295"/>
      <c r="G91" s="300" t="s">
        <v>34</v>
      </c>
      <c r="H91" s="305" t="s">
        <v>42</v>
      </c>
      <c r="I91" s="300" t="s">
        <v>37</v>
      </c>
      <c r="J91" s="305" t="s">
        <v>169</v>
      </c>
      <c r="K91" s="308" t="s">
        <v>170</v>
      </c>
      <c r="L91" s="295" t="s">
        <v>136</v>
      </c>
      <c r="M91" s="308" t="s">
        <v>171</v>
      </c>
      <c r="N91" s="295" t="s">
        <v>172</v>
      </c>
      <c r="O91" s="306" t="s">
        <v>34</v>
      </c>
      <c r="P91" s="297">
        <v>60000</v>
      </c>
      <c r="Q91" s="297">
        <v>31248.679999999993</v>
      </c>
      <c r="R91" s="297"/>
      <c r="S91" s="297">
        <v>91248.68</v>
      </c>
      <c r="T91" s="298"/>
      <c r="U91" s="307"/>
      <c r="V91" s="436">
        <v>237377</v>
      </c>
      <c r="W91" s="436"/>
      <c r="X91" s="438" t="s">
        <v>36</v>
      </c>
      <c r="Y91" s="438"/>
      <c r="Z91" s="436"/>
      <c r="AA91" s="436"/>
    </row>
    <row r="92" spans="1:27" ht="45" customHeight="1">
      <c r="A92" s="368"/>
      <c r="B92" s="85" t="s">
        <v>594</v>
      </c>
      <c r="C92" s="295">
        <v>2021</v>
      </c>
      <c r="D92" s="299"/>
      <c r="E92" s="300" t="s">
        <v>34</v>
      </c>
      <c r="F92" s="295"/>
      <c r="G92" s="299" t="s">
        <v>34</v>
      </c>
      <c r="H92" s="299" t="s">
        <v>42</v>
      </c>
      <c r="I92" s="299" t="s">
        <v>173</v>
      </c>
      <c r="J92" s="299" t="s">
        <v>174</v>
      </c>
      <c r="K92" s="308" t="s">
        <v>175</v>
      </c>
      <c r="L92" s="295" t="s">
        <v>136</v>
      </c>
      <c r="M92" s="308" t="s">
        <v>176</v>
      </c>
      <c r="N92" s="295" t="s">
        <v>150</v>
      </c>
      <c r="O92" s="295" t="s">
        <v>34</v>
      </c>
      <c r="P92" s="297">
        <v>20000</v>
      </c>
      <c r="Q92" s="297">
        <v>25500</v>
      </c>
      <c r="R92" s="297"/>
      <c r="S92" s="297">
        <v>45500</v>
      </c>
      <c r="T92" s="298"/>
      <c r="U92" s="298"/>
      <c r="V92" s="436">
        <v>237377</v>
      </c>
      <c r="W92" s="436"/>
      <c r="X92" s="438" t="s">
        <v>36</v>
      </c>
      <c r="Y92" s="438"/>
      <c r="Z92" s="440"/>
      <c r="AA92" s="440"/>
    </row>
    <row r="93" spans="2:29" s="19" customFormat="1" ht="24.75" customHeight="1">
      <c r="B93" s="118"/>
      <c r="C93" s="118"/>
      <c r="D93" s="118"/>
      <c r="E93" s="118"/>
      <c r="F93" s="118"/>
      <c r="G93" s="13"/>
      <c r="H93" s="13"/>
      <c r="I93" s="13"/>
      <c r="J93" s="13"/>
      <c r="K93" s="118"/>
      <c r="L93" s="118"/>
      <c r="M93" s="118"/>
      <c r="N93" s="118"/>
      <c r="O93" s="118"/>
      <c r="P93" s="119"/>
      <c r="Q93" s="119"/>
      <c r="R93" s="118"/>
      <c r="S93" s="119"/>
      <c r="T93" s="119"/>
      <c r="U93" s="118"/>
      <c r="V93" s="118"/>
      <c r="W93" s="118"/>
      <c r="X93" s="118"/>
      <c r="Y93" s="118"/>
      <c r="Z93" s="49"/>
      <c r="AA93" s="49"/>
      <c r="AC93" s="18"/>
    </row>
    <row r="94" spans="1:29" s="28" customFormat="1" ht="24.75" customHeight="1" thickBot="1">
      <c r="A94" s="72"/>
      <c r="B94" s="49"/>
      <c r="S94" s="47"/>
      <c r="V94" s="47"/>
      <c r="AC94" s="15"/>
    </row>
    <row r="95" spans="1:29" s="30" customFormat="1" ht="24.75" customHeight="1">
      <c r="A95" s="369"/>
      <c r="B95" s="115" t="s">
        <v>203</v>
      </c>
      <c r="C95" s="1"/>
      <c r="D95" s="28"/>
      <c r="J95" s="138"/>
      <c r="K95" s="138"/>
      <c r="M95" s="139"/>
      <c r="O95" s="138"/>
      <c r="P95" s="495" t="s">
        <v>3</v>
      </c>
      <c r="Q95" s="495"/>
      <c r="R95" s="495"/>
      <c r="S95" s="495"/>
      <c r="T95" s="495"/>
      <c r="U95" s="495"/>
      <c r="V95" s="495" t="s">
        <v>204</v>
      </c>
      <c r="W95" s="495"/>
      <c r="X95" s="495"/>
      <c r="Y95" s="495"/>
      <c r="Z95" s="461" t="s">
        <v>68</v>
      </c>
      <c r="AA95" s="461"/>
      <c r="AC95" s="29"/>
    </row>
    <row r="96" spans="1:29" s="30" customFormat="1" ht="24.75" customHeight="1">
      <c r="A96" s="369"/>
      <c r="B96" s="140"/>
      <c r="J96" s="139"/>
      <c r="K96" s="139"/>
      <c r="M96" s="139"/>
      <c r="O96" s="139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61"/>
      <c r="AA96" s="461"/>
      <c r="AC96" s="29"/>
    </row>
    <row r="97" spans="1:29" s="3" customFormat="1" ht="24.75" customHeight="1">
      <c r="A97" s="19"/>
      <c r="B97" s="461" t="s">
        <v>6</v>
      </c>
      <c r="C97" s="461" t="s">
        <v>7</v>
      </c>
      <c r="D97" s="461" t="s">
        <v>8</v>
      </c>
      <c r="E97" s="461" t="s">
        <v>9</v>
      </c>
      <c r="F97" s="461" t="s">
        <v>10</v>
      </c>
      <c r="G97" s="513" t="s">
        <v>11</v>
      </c>
      <c r="H97" s="470" t="s">
        <v>53</v>
      </c>
      <c r="I97" s="511" t="s">
        <v>13</v>
      </c>
      <c r="J97" s="512" t="s">
        <v>14</v>
      </c>
      <c r="K97" s="461" t="s">
        <v>15</v>
      </c>
      <c r="L97" s="461" t="s">
        <v>16</v>
      </c>
      <c r="M97" s="461" t="s">
        <v>17</v>
      </c>
      <c r="N97" s="461" t="s">
        <v>18</v>
      </c>
      <c r="O97" s="461" t="s">
        <v>19</v>
      </c>
      <c r="P97" s="462" t="s">
        <v>20</v>
      </c>
      <c r="Q97" s="462" t="s">
        <v>21</v>
      </c>
      <c r="R97" s="461" t="s">
        <v>22</v>
      </c>
      <c r="S97" s="462" t="s">
        <v>23</v>
      </c>
      <c r="T97" s="461" t="s">
        <v>24</v>
      </c>
      <c r="U97" s="461"/>
      <c r="V97" s="461" t="s">
        <v>25</v>
      </c>
      <c r="W97" s="461"/>
      <c r="X97" s="461" t="s">
        <v>26</v>
      </c>
      <c r="Y97" s="461"/>
      <c r="Z97" s="461"/>
      <c r="AA97" s="461"/>
      <c r="AC97" s="7"/>
    </row>
    <row r="98" spans="1:29" s="3" customFormat="1" ht="24.75" customHeight="1">
      <c r="A98" s="141"/>
      <c r="B98" s="461"/>
      <c r="C98" s="461"/>
      <c r="D98" s="461"/>
      <c r="E98" s="461"/>
      <c r="F98" s="461"/>
      <c r="G98" s="513"/>
      <c r="H98" s="470"/>
      <c r="I98" s="511"/>
      <c r="J98" s="512"/>
      <c r="K98" s="461"/>
      <c r="L98" s="461"/>
      <c r="M98" s="461"/>
      <c r="N98" s="461"/>
      <c r="O98" s="461"/>
      <c r="P98" s="462"/>
      <c r="Q98" s="462"/>
      <c r="R98" s="461"/>
      <c r="S98" s="462"/>
      <c r="T98" s="462" t="s">
        <v>27</v>
      </c>
      <c r="U98" s="461" t="s">
        <v>28</v>
      </c>
      <c r="V98" s="461"/>
      <c r="W98" s="461"/>
      <c r="X98" s="461"/>
      <c r="Y98" s="461"/>
      <c r="Z98" s="461"/>
      <c r="AA98" s="461"/>
      <c r="AC98" s="10"/>
    </row>
    <row r="99" spans="1:29" s="3" customFormat="1" ht="24.75" customHeight="1">
      <c r="A99" s="141"/>
      <c r="B99" s="461"/>
      <c r="C99" s="461"/>
      <c r="D99" s="461"/>
      <c r="E99" s="461"/>
      <c r="F99" s="461"/>
      <c r="G99" s="55" t="s">
        <v>29</v>
      </c>
      <c r="H99" s="51" t="s">
        <v>30</v>
      </c>
      <c r="I99" s="55" t="s">
        <v>31</v>
      </c>
      <c r="J99" s="55" t="s">
        <v>32</v>
      </c>
      <c r="K99" s="461"/>
      <c r="L99" s="461"/>
      <c r="M99" s="461"/>
      <c r="N99" s="461"/>
      <c r="O99" s="461"/>
      <c r="P99" s="462"/>
      <c r="Q99" s="462"/>
      <c r="R99" s="461"/>
      <c r="S99" s="462"/>
      <c r="T99" s="462"/>
      <c r="U99" s="461"/>
      <c r="V99" s="461"/>
      <c r="W99" s="461"/>
      <c r="X99" s="461"/>
      <c r="Y99" s="461"/>
      <c r="Z99" s="566" t="s">
        <v>72</v>
      </c>
      <c r="AA99" s="566"/>
      <c r="AC99" s="7"/>
    </row>
    <row r="100" spans="1:29" s="19" customFormat="1" ht="56.25" customHeight="1">
      <c r="A100" s="141"/>
      <c r="B100" s="58" t="s">
        <v>205</v>
      </c>
      <c r="C100" s="58">
        <v>2018</v>
      </c>
      <c r="D100" s="58" t="s">
        <v>206</v>
      </c>
      <c r="E100" s="110" t="s">
        <v>207</v>
      </c>
      <c r="F100" s="110" t="s">
        <v>207</v>
      </c>
      <c r="G100" s="58" t="s">
        <v>35</v>
      </c>
      <c r="H100" s="58" t="s">
        <v>42</v>
      </c>
      <c r="I100" s="58" t="s">
        <v>58</v>
      </c>
      <c r="J100" s="58" t="s">
        <v>208</v>
      </c>
      <c r="K100" s="142" t="s">
        <v>209</v>
      </c>
      <c r="L100" s="58">
        <v>1</v>
      </c>
      <c r="M100" s="58" t="s">
        <v>210</v>
      </c>
      <c r="N100" s="58" t="s">
        <v>62</v>
      </c>
      <c r="O100" s="110" t="s">
        <v>63</v>
      </c>
      <c r="P100" s="143">
        <v>1200000</v>
      </c>
      <c r="Q100" s="143">
        <v>1200000</v>
      </c>
      <c r="R100" s="143">
        <f>12775000-P100-Q100</f>
        <v>10375000</v>
      </c>
      <c r="S100" s="144">
        <f>SUM(P100:R100)</f>
        <v>12775000</v>
      </c>
      <c r="T100" s="110">
        <v>0</v>
      </c>
      <c r="U100" s="110" t="s">
        <v>207</v>
      </c>
      <c r="V100" s="460" t="s">
        <v>207</v>
      </c>
      <c r="W100" s="460" t="s">
        <v>207</v>
      </c>
      <c r="X100" s="460" t="s">
        <v>207</v>
      </c>
      <c r="Y100" s="460" t="s">
        <v>207</v>
      </c>
      <c r="Z100" s="449" t="s">
        <v>63</v>
      </c>
      <c r="AA100" s="449" t="s">
        <v>63</v>
      </c>
      <c r="AC100" s="18"/>
    </row>
    <row r="101" spans="1:29" s="19" customFormat="1" ht="71.25" customHeight="1">
      <c r="A101" s="141"/>
      <c r="B101" s="61" t="s">
        <v>211</v>
      </c>
      <c r="C101" s="61">
        <v>2018</v>
      </c>
      <c r="D101" s="61" t="s">
        <v>212</v>
      </c>
      <c r="E101" s="62" t="s">
        <v>207</v>
      </c>
      <c r="F101" s="62" t="s">
        <v>207</v>
      </c>
      <c r="G101" s="61" t="s">
        <v>35</v>
      </c>
      <c r="H101" s="61" t="s">
        <v>42</v>
      </c>
      <c r="I101" s="61" t="s">
        <v>58</v>
      </c>
      <c r="J101" s="61" t="s">
        <v>208</v>
      </c>
      <c r="K101" s="145" t="s">
        <v>209</v>
      </c>
      <c r="L101" s="61">
        <v>1</v>
      </c>
      <c r="M101" s="61" t="s">
        <v>210</v>
      </c>
      <c r="N101" s="61" t="s">
        <v>62</v>
      </c>
      <c r="O101" s="62" t="s">
        <v>63</v>
      </c>
      <c r="P101" s="146">
        <v>2100000</v>
      </c>
      <c r="Q101" s="146">
        <v>2100000</v>
      </c>
      <c r="R101" s="146">
        <f>12250000-P101-Q101</f>
        <v>8050000</v>
      </c>
      <c r="S101" s="147">
        <f>SUM(P101:R101)</f>
        <v>12250000</v>
      </c>
      <c r="T101" s="62">
        <v>0</v>
      </c>
      <c r="U101" s="62" t="s">
        <v>207</v>
      </c>
      <c r="V101" s="449" t="s">
        <v>207</v>
      </c>
      <c r="W101" s="449" t="s">
        <v>207</v>
      </c>
      <c r="X101" s="449" t="s">
        <v>207</v>
      </c>
      <c r="Y101" s="449" t="s">
        <v>207</v>
      </c>
      <c r="Z101" s="449" t="s">
        <v>63</v>
      </c>
      <c r="AA101" s="449" t="s">
        <v>63</v>
      </c>
      <c r="AC101" s="18"/>
    </row>
    <row r="102" spans="1:29" s="19" customFormat="1" ht="58.5" customHeight="1" thickBot="1">
      <c r="A102" s="141"/>
      <c r="B102" s="61" t="s">
        <v>211</v>
      </c>
      <c r="C102" s="61">
        <v>2018</v>
      </c>
      <c r="D102" s="61" t="s">
        <v>213</v>
      </c>
      <c r="E102" s="62" t="s">
        <v>207</v>
      </c>
      <c r="F102" s="62" t="s">
        <v>207</v>
      </c>
      <c r="G102" s="61" t="s">
        <v>35</v>
      </c>
      <c r="H102" s="61" t="s">
        <v>42</v>
      </c>
      <c r="I102" s="61" t="s">
        <v>58</v>
      </c>
      <c r="J102" s="61" t="s">
        <v>208</v>
      </c>
      <c r="K102" s="145" t="s">
        <v>209</v>
      </c>
      <c r="L102" s="61">
        <v>1</v>
      </c>
      <c r="M102" s="61" t="s">
        <v>210</v>
      </c>
      <c r="N102" s="61" t="s">
        <v>62</v>
      </c>
      <c r="O102" s="62" t="s">
        <v>63</v>
      </c>
      <c r="P102" s="146">
        <v>4700000</v>
      </c>
      <c r="Q102" s="146">
        <v>4700000</v>
      </c>
      <c r="R102" s="146">
        <f>9975000-P102-Q102</f>
        <v>575000</v>
      </c>
      <c r="S102" s="147">
        <f>SUM(P102:R102)</f>
        <v>9975000</v>
      </c>
      <c r="T102" s="62">
        <v>0</v>
      </c>
      <c r="U102" s="62" t="s">
        <v>207</v>
      </c>
      <c r="V102" s="449" t="s">
        <v>207</v>
      </c>
      <c r="W102" s="449" t="s">
        <v>207</v>
      </c>
      <c r="X102" s="449" t="s">
        <v>207</v>
      </c>
      <c r="Y102" s="449" t="s">
        <v>207</v>
      </c>
      <c r="Z102" s="449" t="s">
        <v>63</v>
      </c>
      <c r="AA102" s="449" t="s">
        <v>63</v>
      </c>
      <c r="AC102" s="18"/>
    </row>
    <row r="103" spans="1:34" s="19" customFormat="1" ht="58.5" customHeight="1" thickBot="1">
      <c r="A103" s="628"/>
      <c r="B103" s="629" t="s">
        <v>664</v>
      </c>
      <c r="C103" s="630">
        <v>2021</v>
      </c>
      <c r="D103" s="630"/>
      <c r="E103" s="639" t="s">
        <v>34</v>
      </c>
      <c r="F103" s="640" t="s">
        <v>34</v>
      </c>
      <c r="G103" s="630" t="s">
        <v>35</v>
      </c>
      <c r="H103" s="630" t="s">
        <v>665</v>
      </c>
      <c r="I103" s="630" t="s">
        <v>58</v>
      </c>
      <c r="J103" s="630" t="s">
        <v>666</v>
      </c>
      <c r="K103" s="630" t="s">
        <v>667</v>
      </c>
      <c r="L103" s="631">
        <v>1</v>
      </c>
      <c r="M103" s="632" t="s">
        <v>668</v>
      </c>
      <c r="N103" s="633" t="s">
        <v>669</v>
      </c>
      <c r="O103" s="634" t="s">
        <v>97</v>
      </c>
      <c r="P103" s="635">
        <v>60970</v>
      </c>
      <c r="Q103" s="636">
        <v>89000</v>
      </c>
      <c r="R103" s="632"/>
      <c r="S103" s="641">
        <v>149970</v>
      </c>
      <c r="T103" s="642"/>
      <c r="U103" s="643"/>
      <c r="V103" s="644"/>
      <c r="W103" s="645"/>
      <c r="X103" s="644"/>
      <c r="Y103" s="645"/>
      <c r="Z103" s="644"/>
      <c r="AA103" s="645"/>
      <c r="AB103" s="639"/>
      <c r="AC103" s="639"/>
      <c r="AD103" s="639"/>
      <c r="AE103" s="639"/>
      <c r="AF103" s="639"/>
      <c r="AG103" s="637"/>
      <c r="AH103" s="637"/>
    </row>
    <row r="104" spans="1:29" s="30" customFormat="1" ht="24.75" customHeight="1">
      <c r="A104" s="369"/>
      <c r="B104" s="148"/>
      <c r="C104" s="149"/>
      <c r="D104" s="149"/>
      <c r="E104" s="149"/>
      <c r="F104" s="149"/>
      <c r="G104" s="149"/>
      <c r="H104" s="149"/>
      <c r="I104" s="149"/>
      <c r="J104" s="150"/>
      <c r="K104" s="150"/>
      <c r="L104" s="149"/>
      <c r="M104" s="151"/>
      <c r="N104" s="149"/>
      <c r="O104" s="150"/>
      <c r="P104" s="150"/>
      <c r="Q104" s="150"/>
      <c r="R104" s="150"/>
      <c r="S104" s="152"/>
      <c r="T104" s="150"/>
      <c r="U104" s="150"/>
      <c r="V104" s="151"/>
      <c r="W104" s="151"/>
      <c r="X104" s="151"/>
      <c r="Y104" s="151"/>
      <c r="Z104" s="149"/>
      <c r="AA104" s="149"/>
      <c r="AC104" s="29"/>
    </row>
    <row r="105" spans="1:29" s="3" customFormat="1" ht="24.75" customHeight="1" thickBot="1">
      <c r="A105" s="19"/>
      <c r="B105" s="49"/>
      <c r="C105" s="28"/>
      <c r="D105" s="28"/>
      <c r="F105" s="28"/>
      <c r="G105" s="28"/>
      <c r="H105" s="28"/>
      <c r="I105" s="28"/>
      <c r="J105" s="20"/>
      <c r="K105" s="20"/>
      <c r="L105" s="28"/>
      <c r="M105" s="44"/>
      <c r="N105" s="28"/>
      <c r="O105" s="20"/>
      <c r="P105" s="20"/>
      <c r="Q105" s="20"/>
      <c r="R105" s="20"/>
      <c r="S105" s="46"/>
      <c r="T105" s="20"/>
      <c r="U105" s="20"/>
      <c r="V105" s="47"/>
      <c r="W105" s="44"/>
      <c r="X105" s="44"/>
      <c r="Y105" s="44"/>
      <c r="Z105" s="28"/>
      <c r="AA105" s="28"/>
      <c r="AC105" s="7"/>
    </row>
    <row r="106" spans="1:29" s="3" customFormat="1" ht="24.75" customHeight="1">
      <c r="A106" s="19"/>
      <c r="B106" s="115" t="s">
        <v>214</v>
      </c>
      <c r="C106" s="1"/>
      <c r="D106" s="28"/>
      <c r="E106" s="28"/>
      <c r="F106" s="28"/>
      <c r="G106" s="28"/>
      <c r="H106" s="28"/>
      <c r="I106" s="28"/>
      <c r="J106" s="50"/>
      <c r="K106" s="50"/>
      <c r="L106" s="28"/>
      <c r="M106" s="44"/>
      <c r="N106" s="28"/>
      <c r="O106" s="153"/>
      <c r="P106" s="463" t="s">
        <v>3</v>
      </c>
      <c r="Q106" s="463"/>
      <c r="R106" s="463"/>
      <c r="S106" s="463"/>
      <c r="T106" s="463"/>
      <c r="U106" s="463"/>
      <c r="V106" s="463" t="s">
        <v>112</v>
      </c>
      <c r="W106" s="463"/>
      <c r="X106" s="463"/>
      <c r="Y106" s="463"/>
      <c r="Z106" s="461" t="s">
        <v>68</v>
      </c>
      <c r="AA106" s="461"/>
      <c r="AC106" s="7"/>
    </row>
    <row r="107" spans="1:29" s="3" customFormat="1" ht="24.75" customHeight="1">
      <c r="A107" s="19"/>
      <c r="B107" s="54"/>
      <c r="C107" s="28"/>
      <c r="D107" s="28"/>
      <c r="E107" s="52"/>
      <c r="F107" s="52"/>
      <c r="G107" s="52"/>
      <c r="H107" s="52"/>
      <c r="I107" s="52"/>
      <c r="J107" s="53"/>
      <c r="K107" s="53"/>
      <c r="L107" s="52"/>
      <c r="M107" s="53"/>
      <c r="N107" s="52"/>
      <c r="O107" s="5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1"/>
      <c r="AA107" s="461"/>
      <c r="AC107" s="7"/>
    </row>
    <row r="108" spans="1:29" s="3" customFormat="1" ht="24.75" customHeight="1">
      <c r="A108" s="19"/>
      <c r="B108" s="461" t="s">
        <v>6</v>
      </c>
      <c r="C108" s="461" t="s">
        <v>7</v>
      </c>
      <c r="D108" s="461" t="s">
        <v>8</v>
      </c>
      <c r="E108" s="461" t="s">
        <v>9</v>
      </c>
      <c r="F108" s="461" t="s">
        <v>215</v>
      </c>
      <c r="G108" s="461" t="s">
        <v>11</v>
      </c>
      <c r="H108" s="461" t="s">
        <v>53</v>
      </c>
      <c r="I108" s="462" t="s">
        <v>13</v>
      </c>
      <c r="J108" s="461" t="s">
        <v>14</v>
      </c>
      <c r="K108" s="461" t="s">
        <v>15</v>
      </c>
      <c r="L108" s="461" t="s">
        <v>16</v>
      </c>
      <c r="M108" s="461" t="s">
        <v>17</v>
      </c>
      <c r="N108" s="461" t="s">
        <v>18</v>
      </c>
      <c r="O108" s="461" t="s">
        <v>216</v>
      </c>
      <c r="P108" s="462" t="s">
        <v>20</v>
      </c>
      <c r="Q108" s="462" t="s">
        <v>21</v>
      </c>
      <c r="R108" s="461" t="s">
        <v>22</v>
      </c>
      <c r="S108" s="462" t="s">
        <v>23</v>
      </c>
      <c r="T108" s="504" t="s">
        <v>24</v>
      </c>
      <c r="U108" s="504"/>
      <c r="V108" s="461" t="s">
        <v>25</v>
      </c>
      <c r="W108" s="461"/>
      <c r="X108" s="461" t="s">
        <v>26</v>
      </c>
      <c r="Y108" s="461"/>
      <c r="Z108" s="461"/>
      <c r="AA108" s="461"/>
      <c r="AC108" s="7"/>
    </row>
    <row r="109" spans="1:29" s="3" customFormat="1" ht="24.75" customHeight="1">
      <c r="A109" s="19"/>
      <c r="B109" s="461"/>
      <c r="C109" s="461"/>
      <c r="D109" s="461"/>
      <c r="E109" s="461"/>
      <c r="F109" s="461"/>
      <c r="G109" s="461"/>
      <c r="H109" s="461"/>
      <c r="I109" s="462"/>
      <c r="J109" s="461"/>
      <c r="K109" s="461"/>
      <c r="L109" s="461"/>
      <c r="M109" s="461"/>
      <c r="N109" s="461"/>
      <c r="O109" s="461"/>
      <c r="P109" s="462"/>
      <c r="Q109" s="462"/>
      <c r="R109" s="461"/>
      <c r="S109" s="462"/>
      <c r="T109" s="462" t="s">
        <v>27</v>
      </c>
      <c r="U109" s="461" t="s">
        <v>28</v>
      </c>
      <c r="V109" s="461"/>
      <c r="W109" s="461"/>
      <c r="X109" s="461"/>
      <c r="Y109" s="461"/>
      <c r="Z109" s="461"/>
      <c r="AA109" s="461"/>
      <c r="AC109" s="10"/>
    </row>
    <row r="110" spans="1:29" s="3" customFormat="1" ht="24.75" customHeight="1" thickBot="1">
      <c r="A110" s="19"/>
      <c r="B110" s="461"/>
      <c r="C110" s="461"/>
      <c r="D110" s="461"/>
      <c r="E110" s="461"/>
      <c r="F110" s="461"/>
      <c r="G110" s="154" t="s">
        <v>29</v>
      </c>
      <c r="H110" s="84" t="s">
        <v>30</v>
      </c>
      <c r="I110" s="154" t="s">
        <v>31</v>
      </c>
      <c r="J110" s="154" t="s">
        <v>32</v>
      </c>
      <c r="K110" s="461"/>
      <c r="L110" s="461"/>
      <c r="M110" s="461"/>
      <c r="N110" s="461"/>
      <c r="O110" s="461"/>
      <c r="P110" s="462"/>
      <c r="Q110" s="462"/>
      <c r="R110" s="461"/>
      <c r="S110" s="462"/>
      <c r="T110" s="462"/>
      <c r="U110" s="461"/>
      <c r="V110" s="461"/>
      <c r="W110" s="461"/>
      <c r="X110" s="461"/>
      <c r="Y110" s="461"/>
      <c r="Z110" s="504" t="s">
        <v>72</v>
      </c>
      <c r="AA110" s="504"/>
      <c r="AC110" s="7"/>
    </row>
    <row r="111" spans="1:29" s="3" customFormat="1" ht="24.75" customHeight="1">
      <c r="A111" s="209"/>
      <c r="B111" s="85" t="s">
        <v>217</v>
      </c>
      <c r="C111" s="85">
        <v>2021</v>
      </c>
      <c r="D111" s="85" t="s">
        <v>218</v>
      </c>
      <c r="E111" s="85" t="s">
        <v>218</v>
      </c>
      <c r="F111" s="85" t="s">
        <v>218</v>
      </c>
      <c r="G111" s="85" t="s">
        <v>34</v>
      </c>
      <c r="H111" s="85" t="s">
        <v>115</v>
      </c>
      <c r="I111" s="85" t="s">
        <v>219</v>
      </c>
      <c r="J111" s="85" t="s">
        <v>220</v>
      </c>
      <c r="K111" s="101" t="s">
        <v>221</v>
      </c>
      <c r="L111" s="85">
        <v>1</v>
      </c>
      <c r="M111" s="85" t="s">
        <v>222</v>
      </c>
      <c r="N111" s="85" t="s">
        <v>223</v>
      </c>
      <c r="O111" s="85" t="s">
        <v>34</v>
      </c>
      <c r="P111" s="101">
        <v>200000</v>
      </c>
      <c r="Q111" s="101">
        <v>50000</v>
      </c>
      <c r="R111" s="101">
        <v>50000</v>
      </c>
      <c r="S111" s="133">
        <v>300000</v>
      </c>
      <c r="T111" s="85" t="s">
        <v>218</v>
      </c>
      <c r="U111" s="85" t="s">
        <v>218</v>
      </c>
      <c r="V111" s="464">
        <v>237377</v>
      </c>
      <c r="W111" s="464"/>
      <c r="X111" s="478" t="s">
        <v>224</v>
      </c>
      <c r="Y111" s="478"/>
      <c r="Z111" s="464" t="s">
        <v>218</v>
      </c>
      <c r="AA111" s="464"/>
      <c r="AC111" s="7"/>
    </row>
    <row r="112" spans="1:29" s="3" customFormat="1" ht="24.75" customHeight="1">
      <c r="A112" s="19"/>
      <c r="B112" s="85" t="s">
        <v>225</v>
      </c>
      <c r="C112" s="91">
        <v>2021</v>
      </c>
      <c r="D112" s="91" t="s">
        <v>218</v>
      </c>
      <c r="E112" s="91" t="s">
        <v>218</v>
      </c>
      <c r="F112" s="91" t="s">
        <v>218</v>
      </c>
      <c r="G112" s="91" t="s">
        <v>34</v>
      </c>
      <c r="H112" s="91" t="s">
        <v>115</v>
      </c>
      <c r="I112" s="91" t="s">
        <v>219</v>
      </c>
      <c r="J112" s="91" t="s">
        <v>226</v>
      </c>
      <c r="K112" s="104" t="s">
        <v>227</v>
      </c>
      <c r="L112" s="91">
        <v>2</v>
      </c>
      <c r="M112" s="91" t="s">
        <v>222</v>
      </c>
      <c r="N112" s="91" t="s">
        <v>223</v>
      </c>
      <c r="O112" s="91" t="s">
        <v>34</v>
      </c>
      <c r="P112" s="104">
        <v>150000</v>
      </c>
      <c r="Q112" s="104">
        <v>100000</v>
      </c>
      <c r="R112" s="104">
        <v>50000</v>
      </c>
      <c r="S112" s="155">
        <v>300000</v>
      </c>
      <c r="T112" s="91" t="s">
        <v>218</v>
      </c>
      <c r="U112" s="91" t="s">
        <v>218</v>
      </c>
      <c r="V112" s="450">
        <v>237377</v>
      </c>
      <c r="W112" s="450"/>
      <c r="X112" s="507" t="s">
        <v>224</v>
      </c>
      <c r="Y112" s="507"/>
      <c r="Z112" s="450" t="s">
        <v>218</v>
      </c>
      <c r="AA112" s="450"/>
      <c r="AC112" s="7"/>
    </row>
    <row r="113" spans="1:29" s="3" customFormat="1" ht="24.75" customHeight="1">
      <c r="A113" s="19"/>
      <c r="B113" s="85" t="s">
        <v>228</v>
      </c>
      <c r="C113" s="91">
        <v>2021</v>
      </c>
      <c r="D113" s="91" t="s">
        <v>218</v>
      </c>
      <c r="E113" s="91" t="s">
        <v>218</v>
      </c>
      <c r="F113" s="91" t="s">
        <v>218</v>
      </c>
      <c r="G113" s="91" t="s">
        <v>34</v>
      </c>
      <c r="H113" s="91" t="s">
        <v>115</v>
      </c>
      <c r="I113" s="91" t="s">
        <v>219</v>
      </c>
      <c r="J113" s="92" t="s">
        <v>229</v>
      </c>
      <c r="K113" s="104" t="s">
        <v>230</v>
      </c>
      <c r="L113" s="92">
        <v>2</v>
      </c>
      <c r="M113" s="91" t="s">
        <v>222</v>
      </c>
      <c r="N113" s="91" t="s">
        <v>223</v>
      </c>
      <c r="O113" s="91" t="s">
        <v>34</v>
      </c>
      <c r="P113" s="104">
        <v>100000</v>
      </c>
      <c r="Q113" s="104">
        <v>100000</v>
      </c>
      <c r="R113" s="104">
        <v>50000</v>
      </c>
      <c r="S113" s="155">
        <v>250000</v>
      </c>
      <c r="T113" s="91" t="s">
        <v>218</v>
      </c>
      <c r="U113" s="91" t="s">
        <v>218</v>
      </c>
      <c r="V113" s="450">
        <v>237377</v>
      </c>
      <c r="W113" s="450"/>
      <c r="X113" s="507" t="s">
        <v>224</v>
      </c>
      <c r="Y113" s="507"/>
      <c r="Z113" s="450" t="s">
        <v>218</v>
      </c>
      <c r="AA113" s="450"/>
      <c r="AC113" s="7"/>
    </row>
    <row r="114" spans="1:29" s="3" customFormat="1" ht="24.75" customHeight="1">
      <c r="A114" s="156"/>
      <c r="B114" s="85" t="s">
        <v>231</v>
      </c>
      <c r="C114" s="157">
        <v>2021</v>
      </c>
      <c r="D114" s="158"/>
      <c r="E114" s="158"/>
      <c r="F114" s="158"/>
      <c r="G114" s="157" t="s">
        <v>63</v>
      </c>
      <c r="H114" s="157" t="s">
        <v>232</v>
      </c>
      <c r="I114" s="157" t="s">
        <v>58</v>
      </c>
      <c r="J114" s="157" t="s">
        <v>233</v>
      </c>
      <c r="K114" s="159" t="s">
        <v>234</v>
      </c>
      <c r="L114" s="157" t="s">
        <v>235</v>
      </c>
      <c r="M114" s="157" t="s">
        <v>236</v>
      </c>
      <c r="N114" s="124" t="s">
        <v>121</v>
      </c>
      <c r="O114" s="157" t="s">
        <v>63</v>
      </c>
      <c r="P114" s="160">
        <v>60000</v>
      </c>
      <c r="Q114" s="160">
        <v>60000</v>
      </c>
      <c r="R114" s="160"/>
      <c r="S114" s="161">
        <v>120000</v>
      </c>
      <c r="T114" s="162"/>
      <c r="U114" s="162"/>
      <c r="V114" s="564">
        <v>237377</v>
      </c>
      <c r="W114" s="564"/>
      <c r="X114" s="565" t="s">
        <v>224</v>
      </c>
      <c r="Y114" s="565"/>
      <c r="Z114" s="564"/>
      <c r="AA114" s="564"/>
      <c r="AC114" s="7"/>
    </row>
    <row r="115" spans="1:29" s="3" customFormat="1" ht="24.75" customHeight="1">
      <c r="A115" s="156"/>
      <c r="B115" s="85" t="s">
        <v>599</v>
      </c>
      <c r="C115" s="163">
        <v>2021</v>
      </c>
      <c r="D115" s="164"/>
      <c r="E115" s="164"/>
      <c r="F115" s="164"/>
      <c r="G115" s="163" t="s">
        <v>63</v>
      </c>
      <c r="H115" s="163" t="s">
        <v>232</v>
      </c>
      <c r="I115" s="163" t="s">
        <v>93</v>
      </c>
      <c r="J115" s="163" t="s">
        <v>229</v>
      </c>
      <c r="K115" s="165" t="s">
        <v>237</v>
      </c>
      <c r="L115" s="163" t="s">
        <v>235</v>
      </c>
      <c r="M115" s="163" t="s">
        <v>236</v>
      </c>
      <c r="N115" s="128" t="s">
        <v>121</v>
      </c>
      <c r="O115" s="163" t="s">
        <v>63</v>
      </c>
      <c r="P115" s="166">
        <v>50000</v>
      </c>
      <c r="Q115" s="166">
        <v>50000</v>
      </c>
      <c r="R115" s="166"/>
      <c r="S115" s="167">
        <v>100000</v>
      </c>
      <c r="T115" s="168"/>
      <c r="U115" s="168"/>
      <c r="V115" s="561">
        <v>237377</v>
      </c>
      <c r="W115" s="561"/>
      <c r="X115" s="562" t="s">
        <v>224</v>
      </c>
      <c r="Y115" s="562"/>
      <c r="Z115" s="561"/>
      <c r="AA115" s="561"/>
      <c r="AC115" s="7"/>
    </row>
    <row r="116" spans="1:29" s="3" customFormat="1" ht="24.75" customHeight="1">
      <c r="A116" s="156"/>
      <c r="B116" s="85" t="s">
        <v>241</v>
      </c>
      <c r="C116" s="163">
        <v>2021</v>
      </c>
      <c r="D116" s="164"/>
      <c r="E116" s="164"/>
      <c r="F116" s="164"/>
      <c r="G116" s="163" t="s">
        <v>63</v>
      </c>
      <c r="H116" s="163" t="s">
        <v>232</v>
      </c>
      <c r="I116" s="163" t="s">
        <v>58</v>
      </c>
      <c r="J116" s="163" t="s">
        <v>238</v>
      </c>
      <c r="K116" s="165" t="s">
        <v>239</v>
      </c>
      <c r="L116" s="163" t="s">
        <v>235</v>
      </c>
      <c r="M116" s="163" t="s">
        <v>240</v>
      </c>
      <c r="N116" s="128" t="s">
        <v>121</v>
      </c>
      <c r="O116" s="163" t="s">
        <v>63</v>
      </c>
      <c r="P116" s="166">
        <v>100000</v>
      </c>
      <c r="Q116" s="166">
        <v>100000</v>
      </c>
      <c r="R116" s="166"/>
      <c r="S116" s="167">
        <v>200000</v>
      </c>
      <c r="T116" s="168"/>
      <c r="U116" s="168"/>
      <c r="V116" s="561">
        <v>237377</v>
      </c>
      <c r="W116" s="561"/>
      <c r="X116" s="562" t="s">
        <v>224</v>
      </c>
      <c r="Y116" s="562"/>
      <c r="Z116" s="561"/>
      <c r="AA116" s="561"/>
      <c r="AC116" s="7"/>
    </row>
    <row r="117" spans="1:29" s="3" customFormat="1" ht="24.75" customHeight="1">
      <c r="A117" s="156"/>
      <c r="B117" s="85" t="s">
        <v>243</v>
      </c>
      <c r="C117" s="163">
        <v>2021</v>
      </c>
      <c r="D117" s="164"/>
      <c r="E117" s="164"/>
      <c r="F117" s="164"/>
      <c r="G117" s="163" t="s">
        <v>63</v>
      </c>
      <c r="H117" s="163" t="s">
        <v>232</v>
      </c>
      <c r="I117" s="163" t="s">
        <v>58</v>
      </c>
      <c r="J117" s="163" t="s">
        <v>238</v>
      </c>
      <c r="K117" s="165" t="s">
        <v>242</v>
      </c>
      <c r="L117" s="163" t="s">
        <v>235</v>
      </c>
      <c r="M117" s="163" t="s">
        <v>240</v>
      </c>
      <c r="N117" s="128" t="s">
        <v>121</v>
      </c>
      <c r="O117" s="163" t="s">
        <v>97</v>
      </c>
      <c r="P117" s="166">
        <v>600000</v>
      </c>
      <c r="Q117" s="166">
        <v>600000</v>
      </c>
      <c r="R117" s="166"/>
      <c r="S117" s="167">
        <v>1200000</v>
      </c>
      <c r="T117" s="168"/>
      <c r="U117" s="168"/>
      <c r="V117" s="563">
        <v>237377</v>
      </c>
      <c r="W117" s="563"/>
      <c r="X117" s="562" t="s">
        <v>36</v>
      </c>
      <c r="Y117" s="562"/>
      <c r="Z117" s="561"/>
      <c r="AA117" s="561"/>
      <c r="AC117" s="7"/>
    </row>
    <row r="118" spans="1:29" s="3" customFormat="1" ht="45.75" customHeight="1">
      <c r="A118" s="156"/>
      <c r="B118" s="85" t="s">
        <v>244</v>
      </c>
      <c r="C118" s="163">
        <v>2021</v>
      </c>
      <c r="D118" s="164"/>
      <c r="E118" s="164"/>
      <c r="F118" s="164"/>
      <c r="G118" s="163" t="s">
        <v>63</v>
      </c>
      <c r="H118" s="163" t="s">
        <v>232</v>
      </c>
      <c r="I118" s="163" t="s">
        <v>58</v>
      </c>
      <c r="J118" s="163" t="s">
        <v>233</v>
      </c>
      <c r="K118" s="316" t="s">
        <v>600</v>
      </c>
      <c r="L118" s="163" t="s">
        <v>235</v>
      </c>
      <c r="M118" s="163" t="s">
        <v>236</v>
      </c>
      <c r="N118" s="163" t="s">
        <v>121</v>
      </c>
      <c r="O118" s="163" t="s">
        <v>97</v>
      </c>
      <c r="P118" s="169">
        <v>15747.25</v>
      </c>
      <c r="Q118" s="169">
        <v>15747.25</v>
      </c>
      <c r="R118" s="169">
        <v>15747.25</v>
      </c>
      <c r="S118" s="170">
        <v>47241.75</v>
      </c>
      <c r="T118" s="168"/>
      <c r="U118" s="168"/>
      <c r="V118" s="561">
        <v>237377</v>
      </c>
      <c r="W118" s="561"/>
      <c r="X118" s="562" t="s">
        <v>36</v>
      </c>
      <c r="Y118" s="562"/>
      <c r="Z118" s="561"/>
      <c r="AA118" s="561"/>
      <c r="AC118" s="7"/>
    </row>
    <row r="119" spans="1:29" s="3" customFormat="1" ht="24.75" customHeight="1">
      <c r="A119" s="156"/>
      <c r="B119" s="85" t="s">
        <v>595</v>
      </c>
      <c r="C119" s="163">
        <v>2021</v>
      </c>
      <c r="D119" s="163"/>
      <c r="E119" s="163"/>
      <c r="F119" s="163"/>
      <c r="G119" s="163" t="s">
        <v>63</v>
      </c>
      <c r="H119" s="163" t="s">
        <v>232</v>
      </c>
      <c r="I119" s="163" t="s">
        <v>58</v>
      </c>
      <c r="J119" s="163" t="s">
        <v>245</v>
      </c>
      <c r="K119" s="165" t="s">
        <v>246</v>
      </c>
      <c r="L119" s="163" t="s">
        <v>235</v>
      </c>
      <c r="M119" s="163" t="s">
        <v>236</v>
      </c>
      <c r="N119" s="128" t="s">
        <v>121</v>
      </c>
      <c r="O119" s="163" t="s">
        <v>63</v>
      </c>
      <c r="P119" s="166">
        <v>350000</v>
      </c>
      <c r="Q119" s="166">
        <v>200000</v>
      </c>
      <c r="R119" s="166"/>
      <c r="S119" s="167">
        <v>550000</v>
      </c>
      <c r="T119" s="168"/>
      <c r="U119" s="168"/>
      <c r="V119" s="561">
        <v>237377</v>
      </c>
      <c r="W119" s="561"/>
      <c r="X119" s="562" t="s">
        <v>224</v>
      </c>
      <c r="Y119" s="562"/>
      <c r="Z119" s="561"/>
      <c r="AA119" s="561"/>
      <c r="AC119" s="7"/>
    </row>
    <row r="120" spans="1:29" s="3" customFormat="1" ht="24.75" customHeight="1">
      <c r="A120" s="156"/>
      <c r="B120" s="85" t="s">
        <v>249</v>
      </c>
      <c r="C120" s="163">
        <v>2022</v>
      </c>
      <c r="D120" s="163"/>
      <c r="E120" s="163"/>
      <c r="F120" s="163"/>
      <c r="G120" s="163" t="s">
        <v>63</v>
      </c>
      <c r="H120" s="163" t="s">
        <v>232</v>
      </c>
      <c r="I120" s="163" t="s">
        <v>58</v>
      </c>
      <c r="J120" s="163" t="s">
        <v>233</v>
      </c>
      <c r="K120" s="165" t="s">
        <v>247</v>
      </c>
      <c r="L120" s="163" t="s">
        <v>235</v>
      </c>
      <c r="M120" s="163" t="s">
        <v>236</v>
      </c>
      <c r="N120" s="128" t="s">
        <v>121</v>
      </c>
      <c r="O120" s="163" t="s">
        <v>97</v>
      </c>
      <c r="P120" s="171"/>
      <c r="Q120" s="166">
        <v>700000</v>
      </c>
      <c r="R120" s="166">
        <v>700000</v>
      </c>
      <c r="S120" s="167">
        <v>1400000</v>
      </c>
      <c r="T120" s="168"/>
      <c r="U120" s="168"/>
      <c r="V120" s="561">
        <v>226120</v>
      </c>
      <c r="W120" s="561"/>
      <c r="X120" s="562" t="s">
        <v>248</v>
      </c>
      <c r="Y120" s="562"/>
      <c r="Z120" s="561"/>
      <c r="AA120" s="561"/>
      <c r="AC120" s="7"/>
    </row>
    <row r="121" spans="1:29" s="3" customFormat="1" ht="24.75" customHeight="1">
      <c r="A121" s="156"/>
      <c r="B121" s="85" t="s">
        <v>601</v>
      </c>
      <c r="C121" s="163">
        <v>2022</v>
      </c>
      <c r="D121" s="164"/>
      <c r="E121" s="164"/>
      <c r="F121" s="164"/>
      <c r="G121" s="163" t="s">
        <v>63</v>
      </c>
      <c r="H121" s="163" t="s">
        <v>232</v>
      </c>
      <c r="I121" s="163" t="s">
        <v>58</v>
      </c>
      <c r="J121" s="163" t="s">
        <v>250</v>
      </c>
      <c r="K121" s="165" t="s">
        <v>251</v>
      </c>
      <c r="L121" s="163" t="s">
        <v>235</v>
      </c>
      <c r="M121" s="163" t="s">
        <v>236</v>
      </c>
      <c r="N121" s="128" t="s">
        <v>121</v>
      </c>
      <c r="O121" s="163" t="s">
        <v>97</v>
      </c>
      <c r="P121" s="166"/>
      <c r="Q121" s="166">
        <v>48000</v>
      </c>
      <c r="R121" s="166">
        <v>48000</v>
      </c>
      <c r="S121" s="167">
        <v>96000</v>
      </c>
      <c r="T121" s="168"/>
      <c r="U121" s="168"/>
      <c r="V121" s="561">
        <v>237377</v>
      </c>
      <c r="W121" s="561"/>
      <c r="X121" s="562" t="s">
        <v>224</v>
      </c>
      <c r="Y121" s="562"/>
      <c r="Z121" s="561"/>
      <c r="AA121" s="561"/>
      <c r="AC121" s="7"/>
    </row>
    <row r="122" spans="1:29" s="3" customFormat="1" ht="24.75" customHeight="1">
      <c r="A122" s="19"/>
      <c r="B122" s="85" t="s">
        <v>596</v>
      </c>
      <c r="C122" s="92">
        <v>2021</v>
      </c>
      <c r="D122" s="92"/>
      <c r="E122" s="92"/>
      <c r="F122" s="92"/>
      <c r="G122" s="92" t="s">
        <v>63</v>
      </c>
      <c r="H122" s="92"/>
      <c r="I122" s="92" t="s">
        <v>58</v>
      </c>
      <c r="J122" s="128" t="s">
        <v>252</v>
      </c>
      <c r="K122" s="172" t="s">
        <v>253</v>
      </c>
      <c r="L122" s="163" t="s">
        <v>235</v>
      </c>
      <c r="M122" s="173"/>
      <c r="N122" s="92" t="s">
        <v>254</v>
      </c>
      <c r="O122" s="128" t="s">
        <v>63</v>
      </c>
      <c r="P122" s="174">
        <v>85000</v>
      </c>
      <c r="Q122" s="175"/>
      <c r="R122" s="175"/>
      <c r="S122" s="174">
        <v>85000</v>
      </c>
      <c r="T122" s="175"/>
      <c r="U122" s="175"/>
      <c r="V122" s="561"/>
      <c r="W122" s="561"/>
      <c r="X122" s="562"/>
      <c r="Y122" s="562"/>
      <c r="Z122" s="450"/>
      <c r="AA122" s="450"/>
      <c r="AC122" s="7"/>
    </row>
    <row r="123" spans="2:27" ht="24.75" customHeight="1" thickBot="1">
      <c r="B123" s="85" t="s">
        <v>597</v>
      </c>
      <c r="C123" s="176">
        <v>2021</v>
      </c>
      <c r="D123" s="176"/>
      <c r="E123" s="176"/>
      <c r="F123" s="176"/>
      <c r="G123" s="176" t="s">
        <v>63</v>
      </c>
      <c r="H123" s="176"/>
      <c r="I123" s="176" t="s">
        <v>58</v>
      </c>
      <c r="J123" s="177" t="s">
        <v>255</v>
      </c>
      <c r="K123" s="178" t="s">
        <v>256</v>
      </c>
      <c r="L123" s="179" t="s">
        <v>235</v>
      </c>
      <c r="M123" s="180"/>
      <c r="N123" s="176" t="s">
        <v>254</v>
      </c>
      <c r="O123" s="177" t="s">
        <v>63</v>
      </c>
      <c r="P123" s="181">
        <v>50000</v>
      </c>
      <c r="Q123" s="182"/>
      <c r="R123" s="182"/>
      <c r="S123" s="181">
        <v>50000</v>
      </c>
      <c r="T123" s="182"/>
      <c r="U123" s="182"/>
      <c r="V123" s="457"/>
      <c r="W123" s="457"/>
      <c r="X123" s="458"/>
      <c r="Y123" s="458"/>
      <c r="Z123" s="450"/>
      <c r="AA123" s="450"/>
    </row>
    <row r="124" spans="2:27" s="12" customFormat="1" ht="36" customHeight="1" thickBot="1">
      <c r="B124" s="85" t="s">
        <v>598</v>
      </c>
      <c r="C124" s="25">
        <v>2021</v>
      </c>
      <c r="D124" s="25"/>
      <c r="E124" s="310"/>
      <c r="F124" s="310"/>
      <c r="G124" s="25" t="s">
        <v>63</v>
      </c>
      <c r="H124" s="310"/>
      <c r="I124" s="25" t="s">
        <v>572</v>
      </c>
      <c r="J124" s="25" t="s">
        <v>573</v>
      </c>
      <c r="K124" s="310" t="s">
        <v>574</v>
      </c>
      <c r="L124" s="310" t="s">
        <v>235</v>
      </c>
      <c r="M124" s="25" t="s">
        <v>575</v>
      </c>
      <c r="N124" s="25" t="s">
        <v>121</v>
      </c>
      <c r="O124" s="25" t="s">
        <v>63</v>
      </c>
      <c r="P124" s="311">
        <v>1100000</v>
      </c>
      <c r="Q124" s="311">
        <v>1700000</v>
      </c>
      <c r="R124" s="311"/>
      <c r="S124" s="312">
        <f>SUM(P124:R124)</f>
        <v>2800000</v>
      </c>
      <c r="T124" s="23"/>
      <c r="U124" s="23"/>
      <c r="V124" s="453"/>
      <c r="W124" s="453"/>
      <c r="X124" s="453"/>
      <c r="Y124" s="453"/>
      <c r="Z124" s="454"/>
      <c r="AA124" s="455"/>
    </row>
    <row r="125" spans="2:27" s="12" customFormat="1" ht="36" customHeight="1">
      <c r="B125" s="49"/>
      <c r="C125" s="13"/>
      <c r="D125" s="13"/>
      <c r="E125" s="332"/>
      <c r="F125" s="332"/>
      <c r="G125" s="13"/>
      <c r="H125" s="332"/>
      <c r="I125" s="13"/>
      <c r="J125" s="13"/>
      <c r="K125" s="332"/>
      <c r="L125" s="332"/>
      <c r="M125" s="13"/>
      <c r="N125" s="13"/>
      <c r="O125" s="13"/>
      <c r="P125" s="333"/>
      <c r="Q125" s="333"/>
      <c r="R125" s="333"/>
      <c r="S125" s="334"/>
      <c r="T125" s="40"/>
      <c r="U125" s="40"/>
      <c r="V125" s="76"/>
      <c r="W125" s="76"/>
      <c r="X125" s="76"/>
      <c r="Y125" s="76"/>
      <c r="Z125" s="76"/>
      <c r="AA125" s="76"/>
    </row>
    <row r="126" spans="1:29" s="3" customFormat="1" ht="24.75" customHeight="1" thickBot="1">
      <c r="A126" s="19"/>
      <c r="B126" s="49"/>
      <c r="C126" s="28"/>
      <c r="D126" s="28"/>
      <c r="F126" s="28"/>
      <c r="G126" s="28"/>
      <c r="H126" s="28"/>
      <c r="I126" s="28"/>
      <c r="J126" s="20"/>
      <c r="K126" s="20"/>
      <c r="L126" s="28"/>
      <c r="M126" s="44"/>
      <c r="N126" s="28"/>
      <c r="O126" s="20"/>
      <c r="P126" s="20"/>
      <c r="Q126" s="20"/>
      <c r="R126" s="20"/>
      <c r="S126" s="46"/>
      <c r="T126" s="20"/>
      <c r="U126" s="20"/>
      <c r="V126" s="47"/>
      <c r="W126" s="44"/>
      <c r="X126" s="44"/>
      <c r="Y126" s="44"/>
      <c r="Z126" s="28"/>
      <c r="AA126" s="28"/>
      <c r="AC126" s="7"/>
    </row>
    <row r="127" spans="1:29" s="3" customFormat="1" ht="24.75" customHeight="1">
      <c r="A127" s="19"/>
      <c r="B127" s="115" t="s">
        <v>257</v>
      </c>
      <c r="C127" s="1"/>
      <c r="D127" s="49"/>
      <c r="J127" s="8"/>
      <c r="K127" s="183"/>
      <c r="M127" s="4"/>
      <c r="O127" s="8"/>
      <c r="P127" s="463" t="s">
        <v>3</v>
      </c>
      <c r="Q127" s="463"/>
      <c r="R127" s="463"/>
      <c r="S127" s="463"/>
      <c r="T127" s="463"/>
      <c r="U127" s="463"/>
      <c r="V127" s="463" t="s">
        <v>204</v>
      </c>
      <c r="W127" s="463"/>
      <c r="X127" s="463"/>
      <c r="Y127" s="463"/>
      <c r="Z127" s="470" t="s">
        <v>68</v>
      </c>
      <c r="AA127" s="470"/>
      <c r="AC127" s="7"/>
    </row>
    <row r="128" spans="1:29" s="3" customFormat="1" ht="24.75" customHeight="1" thickBot="1">
      <c r="A128" s="19"/>
      <c r="B128" s="184"/>
      <c r="C128" s="185"/>
      <c r="D128" s="185"/>
      <c r="E128" s="185"/>
      <c r="F128" s="185"/>
      <c r="G128" s="185"/>
      <c r="H128" s="185"/>
      <c r="I128" s="185"/>
      <c r="J128" s="186"/>
      <c r="K128" s="187"/>
      <c r="L128" s="185"/>
      <c r="M128" s="186"/>
      <c r="N128" s="185"/>
      <c r="O128" s="186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70"/>
      <c r="AA128" s="470"/>
      <c r="AC128" s="7"/>
    </row>
    <row r="129" spans="1:29" s="3" customFormat="1" ht="24.75" customHeight="1" thickBot="1">
      <c r="A129" s="19"/>
      <c r="B129" s="465" t="s">
        <v>6</v>
      </c>
      <c r="C129" s="525" t="s">
        <v>7</v>
      </c>
      <c r="D129" s="525" t="s">
        <v>8</v>
      </c>
      <c r="E129" s="469" t="s">
        <v>9</v>
      </c>
      <c r="F129" s="461" t="s">
        <v>258</v>
      </c>
      <c r="G129" s="461" t="s">
        <v>11</v>
      </c>
      <c r="H129" s="461" t="s">
        <v>53</v>
      </c>
      <c r="I129" s="462" t="s">
        <v>13</v>
      </c>
      <c r="J129" s="461" t="s">
        <v>14</v>
      </c>
      <c r="K129" s="461" t="s">
        <v>15</v>
      </c>
      <c r="L129" s="461" t="s">
        <v>16</v>
      </c>
      <c r="M129" s="461" t="s">
        <v>17</v>
      </c>
      <c r="N129" s="461" t="s">
        <v>18</v>
      </c>
      <c r="O129" s="461" t="s">
        <v>259</v>
      </c>
      <c r="P129" s="462" t="s">
        <v>20</v>
      </c>
      <c r="Q129" s="462" t="s">
        <v>21</v>
      </c>
      <c r="R129" s="461" t="s">
        <v>22</v>
      </c>
      <c r="S129" s="462" t="s">
        <v>23</v>
      </c>
      <c r="T129" s="504" t="s">
        <v>24</v>
      </c>
      <c r="U129" s="504"/>
      <c r="V129" s="461" t="s">
        <v>25</v>
      </c>
      <c r="W129" s="461"/>
      <c r="X129" s="461" t="s">
        <v>26</v>
      </c>
      <c r="Y129" s="461"/>
      <c r="Z129" s="470"/>
      <c r="AA129" s="470"/>
      <c r="AC129" s="7"/>
    </row>
    <row r="130" spans="2:27" ht="24.75" customHeight="1" thickBot="1">
      <c r="B130" s="465"/>
      <c r="C130" s="525"/>
      <c r="D130" s="525"/>
      <c r="E130" s="469"/>
      <c r="F130" s="461"/>
      <c r="G130" s="461"/>
      <c r="H130" s="461"/>
      <c r="I130" s="462"/>
      <c r="J130" s="461"/>
      <c r="K130" s="461"/>
      <c r="L130" s="461"/>
      <c r="M130" s="461"/>
      <c r="N130" s="461"/>
      <c r="O130" s="461"/>
      <c r="P130" s="462"/>
      <c r="Q130" s="462"/>
      <c r="R130" s="461"/>
      <c r="S130" s="462"/>
      <c r="T130" s="462" t="s">
        <v>27</v>
      </c>
      <c r="U130" s="461" t="s">
        <v>28</v>
      </c>
      <c r="V130" s="461"/>
      <c r="W130" s="461"/>
      <c r="X130" s="461"/>
      <c r="Y130" s="461"/>
      <c r="Z130" s="470"/>
      <c r="AA130" s="470"/>
    </row>
    <row r="131" spans="2:27" ht="24.75" customHeight="1">
      <c r="B131" s="512"/>
      <c r="C131" s="525"/>
      <c r="D131" s="525"/>
      <c r="E131" s="513"/>
      <c r="F131" s="470"/>
      <c r="G131" s="188" t="s">
        <v>29</v>
      </c>
      <c r="H131" s="189" t="s">
        <v>30</v>
      </c>
      <c r="I131" s="189" t="s">
        <v>31</v>
      </c>
      <c r="J131" s="189" t="s">
        <v>32</v>
      </c>
      <c r="K131" s="470"/>
      <c r="L131" s="470"/>
      <c r="M131" s="470"/>
      <c r="N131" s="470"/>
      <c r="O131" s="470"/>
      <c r="P131" s="511"/>
      <c r="Q131" s="511"/>
      <c r="R131" s="470"/>
      <c r="S131" s="511"/>
      <c r="T131" s="511"/>
      <c r="U131" s="470"/>
      <c r="V131" s="470"/>
      <c r="W131" s="470"/>
      <c r="X131" s="470"/>
      <c r="Y131" s="470"/>
      <c r="Z131" s="470" t="s">
        <v>72</v>
      </c>
      <c r="AA131" s="470"/>
    </row>
    <row r="132" spans="1:27" ht="24.75" customHeight="1">
      <c r="A132" s="209"/>
      <c r="B132" s="27" t="s">
        <v>612</v>
      </c>
      <c r="C132" s="85">
        <v>2021</v>
      </c>
      <c r="D132" s="335" t="s">
        <v>260</v>
      </c>
      <c r="E132" s="190" t="s">
        <v>63</v>
      </c>
      <c r="F132" s="190" t="s">
        <v>260</v>
      </c>
      <c r="G132" s="190" t="s">
        <v>63</v>
      </c>
      <c r="H132" s="190" t="s">
        <v>262</v>
      </c>
      <c r="I132" s="190" t="s">
        <v>58</v>
      </c>
      <c r="J132" s="190" t="s">
        <v>263</v>
      </c>
      <c r="K132" s="337" t="s">
        <v>264</v>
      </c>
      <c r="L132" s="336">
        <v>1</v>
      </c>
      <c r="M132" s="85" t="s">
        <v>265</v>
      </c>
      <c r="N132" s="85">
        <v>36</v>
      </c>
      <c r="O132" s="85" t="s">
        <v>63</v>
      </c>
      <c r="P132" s="191">
        <v>44798.4</v>
      </c>
      <c r="Q132" s="191">
        <v>44798.4</v>
      </c>
      <c r="R132" s="191">
        <v>47038.32000000001</v>
      </c>
      <c r="S132" s="191">
        <f aca="true" t="shared" si="0" ref="S132:S147">SUM(P132:R132)</f>
        <v>136635.12</v>
      </c>
      <c r="T132" s="191">
        <v>0</v>
      </c>
      <c r="U132" s="86" t="s">
        <v>260</v>
      </c>
      <c r="V132" s="531" t="s">
        <v>40</v>
      </c>
      <c r="W132" s="531"/>
      <c r="X132" s="464" t="s">
        <v>36</v>
      </c>
      <c r="Y132" s="464"/>
      <c r="Z132" s="464"/>
      <c r="AA132" s="464"/>
    </row>
    <row r="133" spans="2:27" ht="24.75" customHeight="1">
      <c r="B133" s="27" t="s">
        <v>613</v>
      </c>
      <c r="C133" s="92">
        <v>2021</v>
      </c>
      <c r="D133" s="91" t="s">
        <v>260</v>
      </c>
      <c r="E133" s="85" t="s">
        <v>63</v>
      </c>
      <c r="F133" s="85" t="s">
        <v>260</v>
      </c>
      <c r="G133" s="85" t="s">
        <v>63</v>
      </c>
      <c r="H133" s="85" t="s">
        <v>262</v>
      </c>
      <c r="I133" s="85" t="s">
        <v>58</v>
      </c>
      <c r="J133" s="85" t="s">
        <v>263</v>
      </c>
      <c r="K133" s="87" t="s">
        <v>266</v>
      </c>
      <c r="L133" s="91">
        <v>1</v>
      </c>
      <c r="M133" s="91" t="s">
        <v>265</v>
      </c>
      <c r="N133" s="92">
        <v>24</v>
      </c>
      <c r="O133" s="173" t="s">
        <v>63</v>
      </c>
      <c r="P133" s="191">
        <v>68645.0634545455</v>
      </c>
      <c r="Q133" s="191">
        <v>68645.06345454545</v>
      </c>
      <c r="R133" s="191">
        <v>68645.06345454545</v>
      </c>
      <c r="S133" s="191">
        <f t="shared" si="0"/>
        <v>205935.19036363641</v>
      </c>
      <c r="T133" s="191">
        <v>0</v>
      </c>
      <c r="U133" s="92" t="s">
        <v>260</v>
      </c>
      <c r="V133" s="560" t="s">
        <v>40</v>
      </c>
      <c r="W133" s="560"/>
      <c r="X133" s="450" t="s">
        <v>36</v>
      </c>
      <c r="Y133" s="450"/>
      <c r="Z133" s="450"/>
      <c r="AA133" s="450"/>
    </row>
    <row r="134" spans="2:27" ht="24.75" customHeight="1">
      <c r="B134" s="27" t="s">
        <v>267</v>
      </c>
      <c r="C134" s="92">
        <v>2022</v>
      </c>
      <c r="D134" s="91" t="s">
        <v>260</v>
      </c>
      <c r="E134" s="91" t="s">
        <v>63</v>
      </c>
      <c r="F134" s="91" t="s">
        <v>260</v>
      </c>
      <c r="G134" s="91" t="s">
        <v>63</v>
      </c>
      <c r="H134" s="91" t="s">
        <v>262</v>
      </c>
      <c r="I134" s="91" t="s">
        <v>58</v>
      </c>
      <c r="J134" s="91" t="s">
        <v>263</v>
      </c>
      <c r="K134" s="93" t="s">
        <v>268</v>
      </c>
      <c r="L134" s="91">
        <v>1</v>
      </c>
      <c r="M134" s="173" t="s">
        <v>265</v>
      </c>
      <c r="N134" s="92">
        <v>24</v>
      </c>
      <c r="O134" s="173" t="s">
        <v>63</v>
      </c>
      <c r="P134" s="191"/>
      <c r="Q134" s="191">
        <v>41000</v>
      </c>
      <c r="R134" s="191">
        <v>41000</v>
      </c>
      <c r="S134" s="191">
        <f t="shared" si="0"/>
        <v>82000</v>
      </c>
      <c r="T134" s="191">
        <v>0</v>
      </c>
      <c r="U134" s="92" t="s">
        <v>260</v>
      </c>
      <c r="V134" s="560" t="s">
        <v>40</v>
      </c>
      <c r="W134" s="560"/>
      <c r="X134" s="450" t="s">
        <v>36</v>
      </c>
      <c r="Y134" s="450"/>
      <c r="Z134" s="450"/>
      <c r="AA134" s="450"/>
    </row>
    <row r="135" spans="2:27" ht="24.75" customHeight="1">
      <c r="B135" s="27" t="s">
        <v>602</v>
      </c>
      <c r="C135" s="92">
        <v>2021</v>
      </c>
      <c r="D135" s="91" t="s">
        <v>260</v>
      </c>
      <c r="E135" s="91" t="s">
        <v>63</v>
      </c>
      <c r="F135" s="91" t="s">
        <v>260</v>
      </c>
      <c r="G135" s="91" t="s">
        <v>63</v>
      </c>
      <c r="H135" s="92" t="s">
        <v>262</v>
      </c>
      <c r="I135" s="91" t="s">
        <v>58</v>
      </c>
      <c r="J135" s="91" t="s">
        <v>263</v>
      </c>
      <c r="K135" s="93" t="s">
        <v>269</v>
      </c>
      <c r="L135" s="91">
        <v>1</v>
      </c>
      <c r="M135" s="173" t="s">
        <v>265</v>
      </c>
      <c r="N135" s="92">
        <v>36</v>
      </c>
      <c r="O135" s="173" t="s">
        <v>63</v>
      </c>
      <c r="P135" s="191">
        <v>449552.990012</v>
      </c>
      <c r="Q135" s="191">
        <v>2914871.270072</v>
      </c>
      <c r="R135" s="191">
        <v>2914871.270072</v>
      </c>
      <c r="S135" s="191">
        <f t="shared" si="0"/>
        <v>6279295.530156</v>
      </c>
      <c r="T135" s="191">
        <v>0</v>
      </c>
      <c r="U135" s="92" t="s">
        <v>260</v>
      </c>
      <c r="V135" s="560" t="s">
        <v>40</v>
      </c>
      <c r="W135" s="560"/>
      <c r="X135" s="450" t="s">
        <v>36</v>
      </c>
      <c r="Y135" s="450"/>
      <c r="Z135" s="450"/>
      <c r="AA135" s="450"/>
    </row>
    <row r="136" spans="2:27" ht="24.75" customHeight="1">
      <c r="B136" s="27" t="s">
        <v>614</v>
      </c>
      <c r="C136" s="92">
        <v>2021</v>
      </c>
      <c r="D136" s="91" t="s">
        <v>260</v>
      </c>
      <c r="E136" s="91" t="s">
        <v>63</v>
      </c>
      <c r="F136" s="91" t="s">
        <v>260</v>
      </c>
      <c r="G136" s="91" t="s">
        <v>63</v>
      </c>
      <c r="H136" s="92" t="s">
        <v>262</v>
      </c>
      <c r="I136" s="91" t="s">
        <v>58</v>
      </c>
      <c r="J136" s="91" t="s">
        <v>263</v>
      </c>
      <c r="K136" s="93" t="s">
        <v>270</v>
      </c>
      <c r="L136" s="91">
        <v>1</v>
      </c>
      <c r="M136" s="173" t="s">
        <v>265</v>
      </c>
      <c r="N136" s="92">
        <v>12</v>
      </c>
      <c r="O136" s="173" t="s">
        <v>63</v>
      </c>
      <c r="P136" s="191">
        <v>217553.33</v>
      </c>
      <c r="Q136" s="191"/>
      <c r="R136" s="191"/>
      <c r="S136" s="191">
        <f t="shared" si="0"/>
        <v>217553.33</v>
      </c>
      <c r="T136" s="191">
        <v>0</v>
      </c>
      <c r="U136" s="92" t="s">
        <v>260</v>
      </c>
      <c r="V136" s="560" t="s">
        <v>40</v>
      </c>
      <c r="W136" s="560"/>
      <c r="X136" s="450" t="s">
        <v>36</v>
      </c>
      <c r="Y136" s="450"/>
      <c r="Z136" s="450"/>
      <c r="AA136" s="450"/>
    </row>
    <row r="137" spans="2:27" ht="24.75" customHeight="1">
      <c r="B137" s="27" t="s">
        <v>603</v>
      </c>
      <c r="C137" s="92">
        <v>2021</v>
      </c>
      <c r="D137" s="91" t="s">
        <v>260</v>
      </c>
      <c r="E137" s="91" t="s">
        <v>63</v>
      </c>
      <c r="F137" s="91" t="s">
        <v>260</v>
      </c>
      <c r="G137" s="91" t="s">
        <v>63</v>
      </c>
      <c r="H137" s="92" t="s">
        <v>262</v>
      </c>
      <c r="I137" s="91" t="s">
        <v>58</v>
      </c>
      <c r="J137" s="91" t="s">
        <v>263</v>
      </c>
      <c r="K137" s="93" t="s">
        <v>271</v>
      </c>
      <c r="L137" s="91">
        <v>1</v>
      </c>
      <c r="M137" s="173" t="s">
        <v>265</v>
      </c>
      <c r="N137" s="92">
        <v>36</v>
      </c>
      <c r="O137" s="173" t="s">
        <v>63</v>
      </c>
      <c r="P137" s="191">
        <v>43745.7</v>
      </c>
      <c r="Q137" s="191">
        <v>104989.68</v>
      </c>
      <c r="R137" s="191">
        <v>104989.68</v>
      </c>
      <c r="S137" s="191">
        <f t="shared" si="0"/>
        <v>253725.06</v>
      </c>
      <c r="T137" s="191">
        <v>0</v>
      </c>
      <c r="U137" s="92" t="s">
        <v>260</v>
      </c>
      <c r="V137" s="560" t="s">
        <v>40</v>
      </c>
      <c r="W137" s="560"/>
      <c r="X137" s="450" t="s">
        <v>36</v>
      </c>
      <c r="Y137" s="450"/>
      <c r="Z137" s="450"/>
      <c r="AA137" s="450"/>
    </row>
    <row r="138" spans="2:27" ht="24.75" customHeight="1">
      <c r="B138" s="27" t="s">
        <v>604</v>
      </c>
      <c r="C138" s="92">
        <v>2021</v>
      </c>
      <c r="D138" s="91" t="s">
        <v>260</v>
      </c>
      <c r="E138" s="91" t="s">
        <v>63</v>
      </c>
      <c r="F138" s="91" t="s">
        <v>260</v>
      </c>
      <c r="G138" s="91" t="s">
        <v>63</v>
      </c>
      <c r="H138" s="92" t="s">
        <v>262</v>
      </c>
      <c r="I138" s="91" t="s">
        <v>58</v>
      </c>
      <c r="J138" s="91" t="s">
        <v>263</v>
      </c>
      <c r="K138" s="93" t="s">
        <v>272</v>
      </c>
      <c r="L138" s="91">
        <v>1</v>
      </c>
      <c r="M138" s="173" t="s">
        <v>265</v>
      </c>
      <c r="N138" s="92">
        <v>24</v>
      </c>
      <c r="O138" s="173" t="s">
        <v>63</v>
      </c>
      <c r="P138" s="191">
        <v>62717.76</v>
      </c>
      <c r="Q138" s="191"/>
      <c r="R138" s="191">
        <v>32926.824</v>
      </c>
      <c r="S138" s="191">
        <f t="shared" si="0"/>
        <v>95644.584</v>
      </c>
      <c r="T138" s="191">
        <v>0</v>
      </c>
      <c r="U138" s="92" t="s">
        <v>260</v>
      </c>
      <c r="V138" s="560" t="s">
        <v>40</v>
      </c>
      <c r="W138" s="560"/>
      <c r="X138" s="450" t="s">
        <v>36</v>
      </c>
      <c r="Y138" s="450"/>
      <c r="Z138" s="450"/>
      <c r="AA138" s="450"/>
    </row>
    <row r="139" spans="2:30" ht="24.75" customHeight="1">
      <c r="B139" s="27" t="s">
        <v>605</v>
      </c>
      <c r="C139" s="92">
        <v>2021</v>
      </c>
      <c r="D139" s="91" t="s">
        <v>260</v>
      </c>
      <c r="E139" s="91" t="s">
        <v>63</v>
      </c>
      <c r="F139" s="91" t="s">
        <v>260</v>
      </c>
      <c r="G139" s="91" t="s">
        <v>63</v>
      </c>
      <c r="H139" s="92" t="s">
        <v>262</v>
      </c>
      <c r="I139" s="91" t="s">
        <v>58</v>
      </c>
      <c r="J139" s="91" t="s">
        <v>263</v>
      </c>
      <c r="K139" s="104" t="s">
        <v>273</v>
      </c>
      <c r="L139" s="91">
        <v>1</v>
      </c>
      <c r="M139" s="173" t="s">
        <v>265</v>
      </c>
      <c r="N139" s="92">
        <v>12</v>
      </c>
      <c r="O139" s="173" t="s">
        <v>63</v>
      </c>
      <c r="P139" s="191">
        <v>171205.65</v>
      </c>
      <c r="Q139" s="191"/>
      <c r="R139" s="191"/>
      <c r="S139" s="191">
        <f t="shared" si="0"/>
        <v>171205.65</v>
      </c>
      <c r="T139" s="191">
        <v>0</v>
      </c>
      <c r="U139" s="92" t="s">
        <v>260</v>
      </c>
      <c r="V139" s="560" t="s">
        <v>40</v>
      </c>
      <c r="W139" s="560"/>
      <c r="X139" s="450" t="s">
        <v>36</v>
      </c>
      <c r="Y139" s="450"/>
      <c r="Z139" s="450"/>
      <c r="AA139" s="450"/>
      <c r="AB139" s="20"/>
      <c r="AC139" s="15"/>
      <c r="AD139" s="20"/>
    </row>
    <row r="140" spans="2:30" ht="24.75" customHeight="1">
      <c r="B140" s="27" t="s">
        <v>606</v>
      </c>
      <c r="C140" s="92">
        <v>2021</v>
      </c>
      <c r="D140" s="91" t="s">
        <v>260</v>
      </c>
      <c r="E140" s="91" t="s">
        <v>63</v>
      </c>
      <c r="F140" s="91" t="s">
        <v>260</v>
      </c>
      <c r="G140" s="91" t="s">
        <v>63</v>
      </c>
      <c r="H140" s="92" t="s">
        <v>262</v>
      </c>
      <c r="I140" s="91" t="s">
        <v>58</v>
      </c>
      <c r="J140" s="91" t="s">
        <v>263</v>
      </c>
      <c r="K140" s="104" t="s">
        <v>274</v>
      </c>
      <c r="L140" s="91">
        <v>1</v>
      </c>
      <c r="M140" s="173" t="s">
        <v>265</v>
      </c>
      <c r="N140" s="92">
        <v>12</v>
      </c>
      <c r="O140" s="173" t="s">
        <v>63</v>
      </c>
      <c r="P140" s="191">
        <v>147202.272</v>
      </c>
      <c r="Q140" s="191"/>
      <c r="R140" s="191"/>
      <c r="S140" s="191">
        <f t="shared" si="0"/>
        <v>147202.272</v>
      </c>
      <c r="T140" s="191">
        <v>0</v>
      </c>
      <c r="U140" s="92" t="s">
        <v>260</v>
      </c>
      <c r="V140" s="560" t="s">
        <v>40</v>
      </c>
      <c r="W140" s="560"/>
      <c r="X140" s="450" t="s">
        <v>36</v>
      </c>
      <c r="Y140" s="450"/>
      <c r="Z140" s="450"/>
      <c r="AA140" s="450"/>
      <c r="AB140" s="20"/>
      <c r="AC140" s="15"/>
      <c r="AD140" s="20"/>
    </row>
    <row r="141" spans="2:30" ht="24.75" customHeight="1">
      <c r="B141" s="27" t="s">
        <v>607</v>
      </c>
      <c r="C141" s="92">
        <v>2021</v>
      </c>
      <c r="D141" s="91" t="s">
        <v>260</v>
      </c>
      <c r="E141" s="91" t="s">
        <v>63</v>
      </c>
      <c r="F141" s="91" t="s">
        <v>260</v>
      </c>
      <c r="G141" s="91" t="s">
        <v>63</v>
      </c>
      <c r="H141" s="92" t="s">
        <v>262</v>
      </c>
      <c r="I141" s="91" t="s">
        <v>58</v>
      </c>
      <c r="J141" s="91" t="s">
        <v>263</v>
      </c>
      <c r="K141" s="104" t="s">
        <v>275</v>
      </c>
      <c r="L141" s="91">
        <v>1</v>
      </c>
      <c r="M141" s="173" t="s">
        <v>265</v>
      </c>
      <c r="N141" s="92">
        <v>12</v>
      </c>
      <c r="O141" s="173" t="s">
        <v>63</v>
      </c>
      <c r="P141" s="191">
        <v>126819.00000000001</v>
      </c>
      <c r="Q141" s="191"/>
      <c r="R141" s="191"/>
      <c r="S141" s="191">
        <f t="shared" si="0"/>
        <v>126819.00000000001</v>
      </c>
      <c r="T141" s="191">
        <v>0</v>
      </c>
      <c r="U141" s="92" t="s">
        <v>260</v>
      </c>
      <c r="V141" s="560" t="s">
        <v>40</v>
      </c>
      <c r="W141" s="560"/>
      <c r="X141" s="450" t="s">
        <v>36</v>
      </c>
      <c r="Y141" s="450"/>
      <c r="Z141" s="450"/>
      <c r="AA141" s="450"/>
      <c r="AB141" s="33"/>
      <c r="AC141" s="32"/>
      <c r="AD141" s="33"/>
    </row>
    <row r="142" spans="2:30" ht="24.75" customHeight="1">
      <c r="B142" s="27" t="s">
        <v>608</v>
      </c>
      <c r="C142" s="92">
        <v>2021</v>
      </c>
      <c r="D142" s="91" t="s">
        <v>260</v>
      </c>
      <c r="E142" s="91" t="s">
        <v>63</v>
      </c>
      <c r="F142" s="91" t="s">
        <v>260</v>
      </c>
      <c r="G142" s="91" t="s">
        <v>63</v>
      </c>
      <c r="H142" s="92" t="s">
        <v>262</v>
      </c>
      <c r="I142" s="91" t="s">
        <v>58</v>
      </c>
      <c r="J142" s="91" t="s">
        <v>263</v>
      </c>
      <c r="K142" s="104" t="s">
        <v>276</v>
      </c>
      <c r="L142" s="91">
        <v>1</v>
      </c>
      <c r="M142" s="173" t="s">
        <v>265</v>
      </c>
      <c r="N142" s="92">
        <v>12</v>
      </c>
      <c r="O142" s="173" t="s">
        <v>63</v>
      </c>
      <c r="P142" s="191">
        <v>92578.44</v>
      </c>
      <c r="Q142" s="191"/>
      <c r="R142" s="191"/>
      <c r="S142" s="191">
        <f t="shared" si="0"/>
        <v>92578.44</v>
      </c>
      <c r="T142" s="191">
        <v>0</v>
      </c>
      <c r="U142" s="92" t="s">
        <v>260</v>
      </c>
      <c r="V142" s="560" t="s">
        <v>40</v>
      </c>
      <c r="W142" s="560"/>
      <c r="X142" s="450" t="s">
        <v>36</v>
      </c>
      <c r="Y142" s="450"/>
      <c r="Z142" s="450"/>
      <c r="AA142" s="450"/>
      <c r="AB142" s="31"/>
      <c r="AC142" s="15"/>
      <c r="AD142" s="31"/>
    </row>
    <row r="143" spans="2:30" ht="24.75" customHeight="1">
      <c r="B143" s="27" t="s">
        <v>609</v>
      </c>
      <c r="C143" s="92">
        <v>2021</v>
      </c>
      <c r="D143" s="91" t="s">
        <v>260</v>
      </c>
      <c r="E143" s="91" t="s">
        <v>63</v>
      </c>
      <c r="F143" s="91" t="s">
        <v>260</v>
      </c>
      <c r="G143" s="91" t="s">
        <v>63</v>
      </c>
      <c r="H143" s="92" t="s">
        <v>262</v>
      </c>
      <c r="I143" s="91" t="s">
        <v>58</v>
      </c>
      <c r="J143" s="91" t="s">
        <v>263</v>
      </c>
      <c r="K143" s="104" t="s">
        <v>277</v>
      </c>
      <c r="L143" s="91">
        <v>1</v>
      </c>
      <c r="M143" s="173" t="s">
        <v>261</v>
      </c>
      <c r="N143" s="92">
        <v>36</v>
      </c>
      <c r="O143" s="173" t="s">
        <v>63</v>
      </c>
      <c r="P143" s="191">
        <v>25000</v>
      </c>
      <c r="Q143" s="191">
        <v>25000</v>
      </c>
      <c r="R143" s="191">
        <v>25000</v>
      </c>
      <c r="S143" s="191">
        <f t="shared" si="0"/>
        <v>75000</v>
      </c>
      <c r="T143" s="191">
        <v>0</v>
      </c>
      <c r="U143" s="92" t="s">
        <v>260</v>
      </c>
      <c r="V143" s="560" t="s">
        <v>40</v>
      </c>
      <c r="W143" s="560"/>
      <c r="X143" s="450" t="s">
        <v>36</v>
      </c>
      <c r="Y143" s="450"/>
      <c r="Z143" s="450"/>
      <c r="AA143" s="450"/>
      <c r="AB143" s="31"/>
      <c r="AC143" s="15"/>
      <c r="AD143" s="31"/>
    </row>
    <row r="144" spans="2:30" ht="24.75" customHeight="1">
      <c r="B144" s="27" t="s">
        <v>615</v>
      </c>
      <c r="C144" s="92">
        <v>2021</v>
      </c>
      <c r="D144" s="91" t="s">
        <v>260</v>
      </c>
      <c r="E144" s="91" t="s">
        <v>63</v>
      </c>
      <c r="F144" s="91" t="s">
        <v>260</v>
      </c>
      <c r="G144" s="91" t="s">
        <v>63</v>
      </c>
      <c r="H144" s="92" t="s">
        <v>262</v>
      </c>
      <c r="I144" s="92" t="s">
        <v>93</v>
      </c>
      <c r="J144" s="173" t="s">
        <v>278</v>
      </c>
      <c r="K144" s="104" t="s">
        <v>279</v>
      </c>
      <c r="L144" s="91">
        <v>1</v>
      </c>
      <c r="M144" s="173" t="s">
        <v>265</v>
      </c>
      <c r="N144" s="92">
        <v>36</v>
      </c>
      <c r="O144" s="173" t="s">
        <v>63</v>
      </c>
      <c r="P144" s="191">
        <v>150000</v>
      </c>
      <c r="Q144" s="191">
        <v>150000</v>
      </c>
      <c r="R144" s="191">
        <v>150000</v>
      </c>
      <c r="S144" s="191">
        <f t="shared" si="0"/>
        <v>450000</v>
      </c>
      <c r="T144" s="191">
        <v>0</v>
      </c>
      <c r="U144" s="92" t="s">
        <v>260</v>
      </c>
      <c r="V144" s="560" t="s">
        <v>40</v>
      </c>
      <c r="W144" s="560"/>
      <c r="X144" s="450" t="s">
        <v>36</v>
      </c>
      <c r="Y144" s="450"/>
      <c r="Z144" s="450"/>
      <c r="AA144" s="450"/>
      <c r="AB144" s="33"/>
      <c r="AC144" s="32"/>
      <c r="AD144" s="33"/>
    </row>
    <row r="145" spans="2:30" ht="24.75" customHeight="1">
      <c r="B145" s="27" t="s">
        <v>616</v>
      </c>
      <c r="C145" s="92">
        <v>2021</v>
      </c>
      <c r="D145" s="91" t="s">
        <v>260</v>
      </c>
      <c r="E145" s="91" t="s">
        <v>63</v>
      </c>
      <c r="F145" s="91" t="s">
        <v>260</v>
      </c>
      <c r="G145" s="91" t="s">
        <v>63</v>
      </c>
      <c r="H145" s="92" t="s">
        <v>262</v>
      </c>
      <c r="I145" s="92" t="s">
        <v>93</v>
      </c>
      <c r="J145" s="173" t="s">
        <v>278</v>
      </c>
      <c r="K145" s="104" t="s">
        <v>280</v>
      </c>
      <c r="L145" s="91">
        <v>1</v>
      </c>
      <c r="M145" s="173" t="s">
        <v>265</v>
      </c>
      <c r="N145" s="92">
        <v>36</v>
      </c>
      <c r="O145" s="173" t="s">
        <v>63</v>
      </c>
      <c r="P145" s="191">
        <v>300000</v>
      </c>
      <c r="Q145" s="191">
        <v>300000</v>
      </c>
      <c r="R145" s="191">
        <v>300000</v>
      </c>
      <c r="S145" s="191">
        <f t="shared" si="0"/>
        <v>900000</v>
      </c>
      <c r="T145" s="191">
        <v>0</v>
      </c>
      <c r="U145" s="92" t="s">
        <v>260</v>
      </c>
      <c r="V145" s="560" t="s">
        <v>40</v>
      </c>
      <c r="W145" s="560"/>
      <c r="X145" s="450" t="s">
        <v>36</v>
      </c>
      <c r="Y145" s="450"/>
      <c r="Z145" s="450"/>
      <c r="AA145" s="450"/>
      <c r="AB145" s="31"/>
      <c r="AC145" s="15"/>
      <c r="AD145" s="31"/>
    </row>
    <row r="146" spans="2:30" ht="24.75" customHeight="1">
      <c r="B146" s="27" t="s">
        <v>611</v>
      </c>
      <c r="C146" s="85">
        <v>2021</v>
      </c>
      <c r="D146" s="85" t="s">
        <v>281</v>
      </c>
      <c r="E146" s="85" t="s">
        <v>34</v>
      </c>
      <c r="F146" s="85" t="s">
        <v>282</v>
      </c>
      <c r="G146" s="85" t="s">
        <v>34</v>
      </c>
      <c r="H146" s="86" t="s">
        <v>42</v>
      </c>
      <c r="I146" s="85" t="s">
        <v>173</v>
      </c>
      <c r="J146" s="85" t="s">
        <v>283</v>
      </c>
      <c r="K146" s="87" t="s">
        <v>284</v>
      </c>
      <c r="L146" s="85" t="s">
        <v>695</v>
      </c>
      <c r="M146" s="85" t="s">
        <v>285</v>
      </c>
      <c r="N146" s="85" t="s">
        <v>223</v>
      </c>
      <c r="O146" s="192" t="s">
        <v>63</v>
      </c>
      <c r="P146" s="191">
        <v>230211.07</v>
      </c>
      <c r="Q146" s="191">
        <v>0</v>
      </c>
      <c r="R146" s="191">
        <v>0</v>
      </c>
      <c r="S146" s="191">
        <f t="shared" si="0"/>
        <v>230211.07</v>
      </c>
      <c r="T146" s="191">
        <v>0</v>
      </c>
      <c r="U146" s="86" t="s">
        <v>565</v>
      </c>
      <c r="V146" s="464">
        <v>226120</v>
      </c>
      <c r="W146" s="464"/>
      <c r="X146" s="464" t="s">
        <v>167</v>
      </c>
      <c r="Y146" s="464"/>
      <c r="Z146" s="464"/>
      <c r="AA146" s="464"/>
      <c r="AB146" s="31"/>
      <c r="AC146" s="15"/>
      <c r="AD146" s="31"/>
    </row>
    <row r="147" spans="2:30" ht="24.75" customHeight="1">
      <c r="B147" s="27" t="s">
        <v>610</v>
      </c>
      <c r="C147" s="91">
        <v>2021</v>
      </c>
      <c r="D147" s="91" t="s">
        <v>281</v>
      </c>
      <c r="E147" s="91" t="s">
        <v>34</v>
      </c>
      <c r="F147" s="91" t="s">
        <v>282</v>
      </c>
      <c r="G147" s="91" t="s">
        <v>34</v>
      </c>
      <c r="H147" s="92" t="s">
        <v>42</v>
      </c>
      <c r="I147" s="91" t="s">
        <v>37</v>
      </c>
      <c r="J147" s="91" t="s">
        <v>286</v>
      </c>
      <c r="K147" s="93" t="s">
        <v>287</v>
      </c>
      <c r="L147" s="91">
        <v>1</v>
      </c>
      <c r="M147" s="91" t="s">
        <v>285</v>
      </c>
      <c r="N147" s="91" t="s">
        <v>223</v>
      </c>
      <c r="O147" s="193" t="s">
        <v>63</v>
      </c>
      <c r="P147" s="191">
        <v>60000</v>
      </c>
      <c r="Q147" s="191">
        <v>60000</v>
      </c>
      <c r="R147" s="191">
        <v>60000</v>
      </c>
      <c r="S147" s="191">
        <f t="shared" si="0"/>
        <v>180000</v>
      </c>
      <c r="T147" s="191">
        <v>0</v>
      </c>
      <c r="U147" s="86" t="s">
        <v>565</v>
      </c>
      <c r="V147" s="450">
        <v>237377</v>
      </c>
      <c r="W147" s="450"/>
      <c r="X147" s="450" t="s">
        <v>36</v>
      </c>
      <c r="Y147" s="450"/>
      <c r="Z147" s="450"/>
      <c r="AA147" s="450"/>
      <c r="AB147" s="31"/>
      <c r="AC147" s="15"/>
      <c r="AD147" s="31"/>
    </row>
    <row r="148" spans="2:30" ht="24.75" customHeight="1">
      <c r="B148" s="49"/>
      <c r="C148" s="28"/>
      <c r="D148" s="28"/>
      <c r="E148" s="49"/>
      <c r="F148" s="28"/>
      <c r="G148" s="28"/>
      <c r="H148" s="28"/>
      <c r="I148" s="28"/>
      <c r="J148" s="20"/>
      <c r="K148" s="20"/>
      <c r="L148" s="28"/>
      <c r="M148" s="44"/>
      <c r="N148" s="28"/>
      <c r="O148" s="20"/>
      <c r="P148" s="20"/>
      <c r="Q148" s="20"/>
      <c r="R148" s="20"/>
      <c r="S148" s="46"/>
      <c r="T148" s="20"/>
      <c r="U148" s="20"/>
      <c r="V148" s="44"/>
      <c r="W148" s="44"/>
      <c r="X148" s="44"/>
      <c r="Y148" s="44"/>
      <c r="Z148" s="28"/>
      <c r="AA148" s="28"/>
      <c r="AB148" s="20"/>
      <c r="AC148" s="15"/>
      <c r="AD148" s="20"/>
    </row>
    <row r="149" spans="2:30" ht="24.75" customHeight="1" thickBot="1">
      <c r="B149" s="49"/>
      <c r="C149" s="28"/>
      <c r="D149" s="28"/>
      <c r="E149" s="1"/>
      <c r="F149" s="28"/>
      <c r="G149" s="28"/>
      <c r="H149" s="28"/>
      <c r="I149" s="28"/>
      <c r="J149" s="20"/>
      <c r="K149" s="20"/>
      <c r="L149" s="28"/>
      <c r="M149" s="44"/>
      <c r="N149" s="28"/>
      <c r="O149" s="20"/>
      <c r="P149" s="20"/>
      <c r="Q149" s="20"/>
      <c r="R149" s="20"/>
      <c r="S149" s="46"/>
      <c r="T149" s="20"/>
      <c r="U149" s="20"/>
      <c r="V149" s="44"/>
      <c r="W149" s="44"/>
      <c r="X149" s="44"/>
      <c r="Y149" s="44"/>
      <c r="Z149" s="28"/>
      <c r="AA149" s="28"/>
      <c r="AB149" s="20"/>
      <c r="AC149" s="15"/>
      <c r="AD149" s="20"/>
    </row>
    <row r="150" spans="2:30" ht="24.75" customHeight="1">
      <c r="B150" s="115" t="s">
        <v>288</v>
      </c>
      <c r="C150" s="1"/>
      <c r="E150" s="28"/>
      <c r="J150" s="8"/>
      <c r="K150" s="8"/>
      <c r="O150" s="8"/>
      <c r="P150" s="559" t="s">
        <v>3</v>
      </c>
      <c r="Q150" s="559"/>
      <c r="R150" s="559"/>
      <c r="S150" s="559"/>
      <c r="T150" s="559"/>
      <c r="U150" s="559"/>
      <c r="V150" s="463" t="s">
        <v>112</v>
      </c>
      <c r="W150" s="463"/>
      <c r="X150" s="463"/>
      <c r="Y150" s="463"/>
      <c r="Z150" s="461" t="s">
        <v>68</v>
      </c>
      <c r="AA150" s="461"/>
      <c r="AB150" s="31"/>
      <c r="AC150" s="15"/>
      <c r="AD150" s="31"/>
    </row>
    <row r="151" spans="2:30" ht="24.75" customHeight="1">
      <c r="B151" s="184"/>
      <c r="C151" s="185"/>
      <c r="D151" s="185"/>
      <c r="E151" s="185"/>
      <c r="F151" s="185"/>
      <c r="G151" s="185"/>
      <c r="H151" s="185"/>
      <c r="I151" s="185"/>
      <c r="J151" s="186"/>
      <c r="K151" s="186"/>
      <c r="L151" s="185"/>
      <c r="M151" s="186"/>
      <c r="N151" s="185"/>
      <c r="O151" s="186"/>
      <c r="P151" s="559"/>
      <c r="Q151" s="559"/>
      <c r="R151" s="559"/>
      <c r="S151" s="559"/>
      <c r="T151" s="559"/>
      <c r="U151" s="559"/>
      <c r="V151" s="463"/>
      <c r="W151" s="463"/>
      <c r="X151" s="463"/>
      <c r="Y151" s="463"/>
      <c r="Z151" s="461"/>
      <c r="AA151" s="461"/>
      <c r="AB151" s="31"/>
      <c r="AC151" s="15"/>
      <c r="AD151" s="31"/>
    </row>
    <row r="152" spans="2:30" ht="24.75" customHeight="1">
      <c r="B152" s="461" t="s">
        <v>6</v>
      </c>
      <c r="C152" s="461" t="s">
        <v>7</v>
      </c>
      <c r="D152" s="461" t="s">
        <v>8</v>
      </c>
      <c r="E152" s="461" t="s">
        <v>9</v>
      </c>
      <c r="F152" s="461" t="s">
        <v>10</v>
      </c>
      <c r="G152" s="470" t="s">
        <v>11</v>
      </c>
      <c r="H152" s="470" t="s">
        <v>504</v>
      </c>
      <c r="I152" s="511" t="s">
        <v>13</v>
      </c>
      <c r="J152" s="470" t="s">
        <v>14</v>
      </c>
      <c r="K152" s="461" t="s">
        <v>15</v>
      </c>
      <c r="L152" s="461" t="s">
        <v>16</v>
      </c>
      <c r="M152" s="461" t="s">
        <v>17</v>
      </c>
      <c r="N152" s="461" t="s">
        <v>18</v>
      </c>
      <c r="O152" s="461" t="s">
        <v>19</v>
      </c>
      <c r="P152" s="462" t="s">
        <v>289</v>
      </c>
      <c r="Q152" s="462" t="s">
        <v>290</v>
      </c>
      <c r="R152" s="461" t="s">
        <v>291</v>
      </c>
      <c r="S152" s="462" t="s">
        <v>23</v>
      </c>
      <c r="T152" s="461" t="s">
        <v>24</v>
      </c>
      <c r="U152" s="461"/>
      <c r="V152" s="461" t="s">
        <v>25</v>
      </c>
      <c r="W152" s="461"/>
      <c r="X152" s="461" t="s">
        <v>26</v>
      </c>
      <c r="Y152" s="461"/>
      <c r="Z152" s="461"/>
      <c r="AA152" s="461"/>
      <c r="AB152" s="31"/>
      <c r="AC152" s="15"/>
      <c r="AD152" s="31"/>
    </row>
    <row r="153" spans="2:30" ht="24.75" customHeight="1">
      <c r="B153" s="461"/>
      <c r="C153" s="461"/>
      <c r="D153" s="461"/>
      <c r="E153" s="461"/>
      <c r="F153" s="461"/>
      <c r="G153" s="470"/>
      <c r="H153" s="470"/>
      <c r="I153" s="511"/>
      <c r="J153" s="470"/>
      <c r="K153" s="470"/>
      <c r="L153" s="470"/>
      <c r="M153" s="470"/>
      <c r="N153" s="470"/>
      <c r="O153" s="470"/>
      <c r="P153" s="462"/>
      <c r="Q153" s="462"/>
      <c r="R153" s="461"/>
      <c r="S153" s="462"/>
      <c r="T153" s="462" t="s">
        <v>27</v>
      </c>
      <c r="U153" s="461" t="s">
        <v>28</v>
      </c>
      <c r="V153" s="461"/>
      <c r="W153" s="461"/>
      <c r="X153" s="461"/>
      <c r="Y153" s="461"/>
      <c r="Z153" s="461"/>
      <c r="AA153" s="461"/>
      <c r="AB153" s="31"/>
      <c r="AC153" s="15"/>
      <c r="AD153" s="31"/>
    </row>
    <row r="154" spans="2:30" ht="24.75" customHeight="1" thickBot="1">
      <c r="B154" s="461"/>
      <c r="C154" s="461"/>
      <c r="D154" s="461"/>
      <c r="E154" s="461"/>
      <c r="F154" s="461"/>
      <c r="G154" s="51" t="s">
        <v>29</v>
      </c>
      <c r="H154" s="51" t="s">
        <v>432</v>
      </c>
      <c r="I154" s="51" t="s">
        <v>31</v>
      </c>
      <c r="J154" s="51" t="s">
        <v>292</v>
      </c>
      <c r="K154" s="461"/>
      <c r="L154" s="461"/>
      <c r="M154" s="461"/>
      <c r="N154" s="461"/>
      <c r="O154" s="461"/>
      <c r="P154" s="462"/>
      <c r="Q154" s="462"/>
      <c r="R154" s="461"/>
      <c r="S154" s="462"/>
      <c r="T154" s="462"/>
      <c r="U154" s="461"/>
      <c r="V154" s="461"/>
      <c r="W154" s="461"/>
      <c r="X154" s="461"/>
      <c r="Y154" s="461"/>
      <c r="Z154" s="461" t="s">
        <v>72</v>
      </c>
      <c r="AA154" s="461"/>
      <c r="AB154" s="31"/>
      <c r="AC154" s="15"/>
      <c r="AD154" s="31"/>
    </row>
    <row r="155" spans="1:27" s="34" customFormat="1" ht="72">
      <c r="A155" s="370"/>
      <c r="B155" s="110" t="s">
        <v>293</v>
      </c>
      <c r="C155" s="58">
        <v>2018</v>
      </c>
      <c r="D155" s="86" t="s">
        <v>294</v>
      </c>
      <c r="E155" s="86" t="s">
        <v>63</v>
      </c>
      <c r="F155" s="86" t="s">
        <v>260</v>
      </c>
      <c r="G155" s="91" t="s">
        <v>63</v>
      </c>
      <c r="H155" s="91" t="s">
        <v>42</v>
      </c>
      <c r="I155" s="91" t="s">
        <v>295</v>
      </c>
      <c r="J155" s="93" t="s">
        <v>296</v>
      </c>
      <c r="K155" s="87" t="s">
        <v>297</v>
      </c>
      <c r="L155" s="85">
        <v>1</v>
      </c>
      <c r="M155" s="85" t="s">
        <v>298</v>
      </c>
      <c r="N155" s="85" t="s">
        <v>299</v>
      </c>
      <c r="O155" s="87" t="s">
        <v>559</v>
      </c>
      <c r="P155" s="191">
        <v>2762106.4</v>
      </c>
      <c r="Q155" s="191"/>
      <c r="R155" s="191"/>
      <c r="S155" s="191">
        <f aca="true" t="shared" si="1" ref="S155:S161">+P155</f>
        <v>2762106.4</v>
      </c>
      <c r="T155" s="191">
        <v>0</v>
      </c>
      <c r="U155" s="191">
        <v>0</v>
      </c>
      <c r="V155" s="464">
        <v>226120</v>
      </c>
      <c r="W155" s="464"/>
      <c r="X155" s="464" t="s">
        <v>300</v>
      </c>
      <c r="Y155" s="464"/>
      <c r="Z155" s="464" t="s">
        <v>63</v>
      </c>
      <c r="AA155" s="464"/>
    </row>
    <row r="156" spans="1:27" s="8" customFormat="1" ht="40.5" customHeight="1">
      <c r="A156" s="318"/>
      <c r="B156" s="110" t="s">
        <v>301</v>
      </c>
      <c r="C156" s="62">
        <v>2018</v>
      </c>
      <c r="D156" s="92" t="s">
        <v>294</v>
      </c>
      <c r="E156" s="92" t="s">
        <v>63</v>
      </c>
      <c r="F156" s="92" t="s">
        <v>260</v>
      </c>
      <c r="G156" s="92" t="s">
        <v>63</v>
      </c>
      <c r="H156" s="91" t="s">
        <v>42</v>
      </c>
      <c r="I156" s="91" t="s">
        <v>295</v>
      </c>
      <c r="J156" s="93" t="s">
        <v>296</v>
      </c>
      <c r="K156" s="93" t="s">
        <v>302</v>
      </c>
      <c r="L156" s="92">
        <v>1</v>
      </c>
      <c r="M156" s="91" t="s">
        <v>298</v>
      </c>
      <c r="N156" s="91" t="s">
        <v>299</v>
      </c>
      <c r="O156" s="93" t="s">
        <v>560</v>
      </c>
      <c r="P156" s="191">
        <v>285837.01</v>
      </c>
      <c r="Q156" s="191">
        <v>0</v>
      </c>
      <c r="R156" s="191">
        <v>0</v>
      </c>
      <c r="S156" s="191">
        <f t="shared" si="1"/>
        <v>285837.01</v>
      </c>
      <c r="T156" s="191">
        <v>0</v>
      </c>
      <c r="U156" s="191">
        <v>0</v>
      </c>
      <c r="V156" s="450">
        <v>226120</v>
      </c>
      <c r="W156" s="450"/>
      <c r="X156" s="450" t="s">
        <v>300</v>
      </c>
      <c r="Y156" s="450"/>
      <c r="Z156" s="450" t="s">
        <v>63</v>
      </c>
      <c r="AA156" s="450"/>
    </row>
    <row r="157" spans="2:27" s="318" customFormat="1" ht="24.75" customHeight="1">
      <c r="B157" s="110" t="s">
        <v>620</v>
      </c>
      <c r="C157" s="62">
        <v>2021</v>
      </c>
      <c r="D157" s="62" t="s">
        <v>294</v>
      </c>
      <c r="E157" s="62" t="s">
        <v>63</v>
      </c>
      <c r="F157" s="62" t="s">
        <v>260</v>
      </c>
      <c r="G157" s="62" t="s">
        <v>63</v>
      </c>
      <c r="H157" s="61" t="s">
        <v>42</v>
      </c>
      <c r="I157" s="62" t="s">
        <v>303</v>
      </c>
      <c r="J157" s="194" t="s">
        <v>304</v>
      </c>
      <c r="K157" s="194" t="s">
        <v>305</v>
      </c>
      <c r="L157" s="62">
        <v>1</v>
      </c>
      <c r="M157" s="61" t="s">
        <v>298</v>
      </c>
      <c r="N157" s="62" t="s">
        <v>306</v>
      </c>
      <c r="O157" s="63" t="s">
        <v>561</v>
      </c>
      <c r="P157" s="317">
        <v>210000</v>
      </c>
      <c r="Q157" s="317">
        <v>0</v>
      </c>
      <c r="R157" s="317">
        <v>0</v>
      </c>
      <c r="S157" s="317">
        <f t="shared" si="1"/>
        <v>210000</v>
      </c>
      <c r="T157" s="317">
        <v>0</v>
      </c>
      <c r="U157" s="317">
        <v>0</v>
      </c>
      <c r="V157" s="449">
        <v>226120</v>
      </c>
      <c r="W157" s="449"/>
      <c r="X157" s="449" t="s">
        <v>300</v>
      </c>
      <c r="Y157" s="449"/>
      <c r="Z157" s="449" t="s">
        <v>63</v>
      </c>
      <c r="AA157" s="449"/>
    </row>
    <row r="158" spans="2:27" s="318" customFormat="1" ht="24.75" customHeight="1">
      <c r="B158" s="110" t="s">
        <v>617</v>
      </c>
      <c r="C158" s="62">
        <v>2021</v>
      </c>
      <c r="D158" s="62" t="s">
        <v>294</v>
      </c>
      <c r="E158" s="62" t="s">
        <v>63</v>
      </c>
      <c r="F158" s="62" t="s">
        <v>260</v>
      </c>
      <c r="G158" s="62" t="s">
        <v>63</v>
      </c>
      <c r="H158" s="61" t="s">
        <v>42</v>
      </c>
      <c r="I158" s="62" t="s">
        <v>295</v>
      </c>
      <c r="J158" s="194" t="s">
        <v>48</v>
      </c>
      <c r="K158" s="194" t="s">
        <v>307</v>
      </c>
      <c r="L158" s="62">
        <v>1</v>
      </c>
      <c r="M158" s="61" t="s">
        <v>298</v>
      </c>
      <c r="N158" s="62" t="s">
        <v>308</v>
      </c>
      <c r="O158" s="63" t="s">
        <v>562</v>
      </c>
      <c r="P158" s="317">
        <v>300821</v>
      </c>
      <c r="Q158" s="317">
        <v>0</v>
      </c>
      <c r="R158" s="317">
        <v>0</v>
      </c>
      <c r="S158" s="317">
        <f t="shared" si="1"/>
        <v>300821</v>
      </c>
      <c r="T158" s="317">
        <v>0</v>
      </c>
      <c r="U158" s="317">
        <v>0</v>
      </c>
      <c r="V158" s="449">
        <v>226120</v>
      </c>
      <c r="W158" s="449"/>
      <c r="X158" s="449" t="s">
        <v>300</v>
      </c>
      <c r="Y158" s="449"/>
      <c r="Z158" s="449" t="s">
        <v>63</v>
      </c>
      <c r="AA158" s="449"/>
    </row>
    <row r="159" spans="2:27" s="318" customFormat="1" ht="24.75" customHeight="1">
      <c r="B159" s="110" t="s">
        <v>312</v>
      </c>
      <c r="C159" s="62">
        <v>2021</v>
      </c>
      <c r="D159" s="62" t="s">
        <v>294</v>
      </c>
      <c r="E159" s="62" t="s">
        <v>63</v>
      </c>
      <c r="F159" s="62" t="s">
        <v>260</v>
      </c>
      <c r="G159" s="62" t="s">
        <v>63</v>
      </c>
      <c r="H159" s="61" t="s">
        <v>42</v>
      </c>
      <c r="I159" s="62" t="s">
        <v>309</v>
      </c>
      <c r="J159" s="194" t="s">
        <v>229</v>
      </c>
      <c r="K159" s="194" t="s">
        <v>310</v>
      </c>
      <c r="L159" s="62">
        <v>1</v>
      </c>
      <c r="M159" s="61" t="s">
        <v>298</v>
      </c>
      <c r="N159" s="62" t="s">
        <v>306</v>
      </c>
      <c r="O159" s="63" t="s">
        <v>563</v>
      </c>
      <c r="P159" s="317">
        <v>50000</v>
      </c>
      <c r="Q159" s="317">
        <v>0</v>
      </c>
      <c r="R159" s="317">
        <v>0</v>
      </c>
      <c r="S159" s="317">
        <f t="shared" si="1"/>
        <v>50000</v>
      </c>
      <c r="T159" s="317">
        <v>0</v>
      </c>
      <c r="U159" s="317">
        <v>0</v>
      </c>
      <c r="V159" s="449">
        <v>226120</v>
      </c>
      <c r="W159" s="449"/>
      <c r="X159" s="449" t="s">
        <v>300</v>
      </c>
      <c r="Y159" s="449"/>
      <c r="Z159" s="449" t="s">
        <v>63</v>
      </c>
      <c r="AA159" s="449"/>
    </row>
    <row r="160" spans="2:27" s="318" customFormat="1" ht="24.75" customHeight="1">
      <c r="B160" s="110" t="s">
        <v>621</v>
      </c>
      <c r="C160" s="62">
        <v>2021</v>
      </c>
      <c r="D160" s="62" t="s">
        <v>294</v>
      </c>
      <c r="E160" s="62" t="s">
        <v>63</v>
      </c>
      <c r="F160" s="62" t="s">
        <v>260</v>
      </c>
      <c r="G160" s="62" t="s">
        <v>63</v>
      </c>
      <c r="H160" s="61" t="s">
        <v>42</v>
      </c>
      <c r="I160" s="62" t="s">
        <v>303</v>
      </c>
      <c r="J160" s="194" t="s">
        <v>311</v>
      </c>
      <c r="K160" s="194" t="s">
        <v>310</v>
      </c>
      <c r="L160" s="62">
        <v>2</v>
      </c>
      <c r="M160" s="61" t="s">
        <v>298</v>
      </c>
      <c r="N160" s="62" t="s">
        <v>96</v>
      </c>
      <c r="O160" s="63" t="s">
        <v>564</v>
      </c>
      <c r="P160" s="317">
        <v>8000</v>
      </c>
      <c r="Q160" s="317">
        <v>0</v>
      </c>
      <c r="R160" s="317">
        <v>0</v>
      </c>
      <c r="S160" s="317">
        <f t="shared" si="1"/>
        <v>8000</v>
      </c>
      <c r="T160" s="317">
        <v>0</v>
      </c>
      <c r="U160" s="317">
        <v>0</v>
      </c>
      <c r="V160" s="449">
        <v>226120</v>
      </c>
      <c r="W160" s="449"/>
      <c r="X160" s="449" t="s">
        <v>300</v>
      </c>
      <c r="Y160" s="449"/>
      <c r="Z160" s="449" t="s">
        <v>63</v>
      </c>
      <c r="AA160" s="449"/>
    </row>
    <row r="161" spans="2:27" s="318" customFormat="1" ht="24">
      <c r="B161" s="110" t="s">
        <v>317</v>
      </c>
      <c r="C161" s="62">
        <v>2021</v>
      </c>
      <c r="D161" s="62" t="s">
        <v>313</v>
      </c>
      <c r="E161" s="62" t="s">
        <v>63</v>
      </c>
      <c r="F161" s="62" t="s">
        <v>260</v>
      </c>
      <c r="G161" s="62" t="s">
        <v>63</v>
      </c>
      <c r="H161" s="61" t="s">
        <v>42</v>
      </c>
      <c r="I161" s="62" t="s">
        <v>295</v>
      </c>
      <c r="J161" s="63" t="s">
        <v>296</v>
      </c>
      <c r="K161" s="63" t="s">
        <v>314</v>
      </c>
      <c r="L161" s="62">
        <v>1</v>
      </c>
      <c r="M161" s="61" t="s">
        <v>315</v>
      </c>
      <c r="N161" s="62" t="s">
        <v>316</v>
      </c>
      <c r="O161" s="62" t="s">
        <v>63</v>
      </c>
      <c r="P161" s="317">
        <v>400000</v>
      </c>
      <c r="Q161" s="317">
        <v>600000</v>
      </c>
      <c r="R161" s="317">
        <v>0</v>
      </c>
      <c r="S161" s="317">
        <f t="shared" si="1"/>
        <v>400000</v>
      </c>
      <c r="T161" s="317"/>
      <c r="U161" s="317"/>
      <c r="V161" s="449">
        <v>226120</v>
      </c>
      <c r="W161" s="449"/>
      <c r="X161" s="449" t="s">
        <v>300</v>
      </c>
      <c r="Y161" s="449"/>
      <c r="Z161" s="449" t="s">
        <v>63</v>
      </c>
      <c r="AA161" s="449"/>
    </row>
    <row r="162" spans="2:27" s="318" customFormat="1" ht="24">
      <c r="B162" s="110" t="s">
        <v>622</v>
      </c>
      <c r="C162" s="62">
        <v>2021</v>
      </c>
      <c r="D162" s="62" t="s">
        <v>313</v>
      </c>
      <c r="E162" s="62" t="s">
        <v>63</v>
      </c>
      <c r="F162" s="62" t="s">
        <v>260</v>
      </c>
      <c r="G162" s="62" t="s">
        <v>63</v>
      </c>
      <c r="H162" s="61" t="s">
        <v>42</v>
      </c>
      <c r="I162" s="62" t="s">
        <v>303</v>
      </c>
      <c r="J162" s="194" t="s">
        <v>304</v>
      </c>
      <c r="K162" s="63" t="s">
        <v>318</v>
      </c>
      <c r="L162" s="62">
        <v>1</v>
      </c>
      <c r="M162" s="61" t="s">
        <v>315</v>
      </c>
      <c r="N162" s="62" t="s">
        <v>319</v>
      </c>
      <c r="O162" s="62" t="s">
        <v>63</v>
      </c>
      <c r="P162" s="317">
        <v>70000</v>
      </c>
      <c r="Q162" s="317">
        <v>0</v>
      </c>
      <c r="R162" s="317">
        <v>0</v>
      </c>
      <c r="S162" s="317">
        <v>70000</v>
      </c>
      <c r="T162" s="317">
        <v>0</v>
      </c>
      <c r="U162" s="317">
        <v>0</v>
      </c>
      <c r="V162" s="449">
        <v>226120</v>
      </c>
      <c r="W162" s="449"/>
      <c r="X162" s="449" t="s">
        <v>300</v>
      </c>
      <c r="Y162" s="449"/>
      <c r="Z162" s="449" t="s">
        <v>63</v>
      </c>
      <c r="AA162" s="449"/>
    </row>
    <row r="163" spans="2:29" ht="26.25" customHeight="1">
      <c r="B163" s="110" t="s">
        <v>334</v>
      </c>
      <c r="C163" s="86">
        <v>2021</v>
      </c>
      <c r="D163" s="86" t="s">
        <v>320</v>
      </c>
      <c r="E163" s="86" t="s">
        <v>185</v>
      </c>
      <c r="F163" s="86" t="s">
        <v>321</v>
      </c>
      <c r="G163" s="91" t="s">
        <v>63</v>
      </c>
      <c r="H163" s="91" t="s">
        <v>115</v>
      </c>
      <c r="I163" s="91" t="s">
        <v>58</v>
      </c>
      <c r="J163" s="91">
        <v>1</v>
      </c>
      <c r="K163" s="87" t="s">
        <v>322</v>
      </c>
      <c r="L163" s="85">
        <v>1</v>
      </c>
      <c r="M163" s="85" t="s">
        <v>323</v>
      </c>
      <c r="N163" s="85" t="s">
        <v>323</v>
      </c>
      <c r="O163" s="85" t="s">
        <v>35</v>
      </c>
      <c r="P163" s="191">
        <v>52500</v>
      </c>
      <c r="Q163" s="191">
        <v>0</v>
      </c>
      <c r="R163" s="191">
        <v>0</v>
      </c>
      <c r="S163" s="191">
        <v>52500</v>
      </c>
      <c r="T163" s="191">
        <v>0</v>
      </c>
      <c r="U163" s="191">
        <v>0</v>
      </c>
      <c r="V163" s="464"/>
      <c r="W163" s="464"/>
      <c r="X163" s="464"/>
      <c r="Y163" s="464"/>
      <c r="Z163" s="464"/>
      <c r="AA163" s="464"/>
      <c r="AC163" s="1"/>
    </row>
    <row r="164" spans="1:30" s="12" customFormat="1" ht="60">
      <c r="A164" s="19"/>
      <c r="B164" s="110" t="s">
        <v>340</v>
      </c>
      <c r="C164" s="196">
        <v>2021</v>
      </c>
      <c r="D164" s="58" t="s">
        <v>324</v>
      </c>
      <c r="E164" s="196" t="s">
        <v>63</v>
      </c>
      <c r="F164" s="196" t="s">
        <v>260</v>
      </c>
      <c r="G164" s="196" t="s">
        <v>63</v>
      </c>
      <c r="H164" s="197" t="s">
        <v>42</v>
      </c>
      <c r="I164" s="196" t="s">
        <v>295</v>
      </c>
      <c r="J164" s="198"/>
      <c r="K164" s="199" t="s">
        <v>325</v>
      </c>
      <c r="L164" s="196">
        <v>1</v>
      </c>
      <c r="M164" s="197" t="s">
        <v>326</v>
      </c>
      <c r="N164" s="197" t="s">
        <v>327</v>
      </c>
      <c r="O164" s="199" t="s">
        <v>328</v>
      </c>
      <c r="P164" s="191" t="s">
        <v>329</v>
      </c>
      <c r="Q164" s="191" t="s">
        <v>330</v>
      </c>
      <c r="R164" s="191"/>
      <c r="S164" s="191" t="s">
        <v>331</v>
      </c>
      <c r="T164" s="191">
        <v>0</v>
      </c>
      <c r="U164" s="191">
        <v>0</v>
      </c>
      <c r="V164" s="557">
        <v>343462</v>
      </c>
      <c r="W164" s="557"/>
      <c r="X164" s="557" t="s">
        <v>332</v>
      </c>
      <c r="Y164" s="557"/>
      <c r="Z164" s="558" t="s">
        <v>333</v>
      </c>
      <c r="AA164" s="558"/>
      <c r="AB164" s="19"/>
      <c r="AC164" s="19"/>
      <c r="AD164" s="19"/>
    </row>
    <row r="165" spans="1:27" s="35" customFormat="1" ht="72">
      <c r="A165" s="371"/>
      <c r="B165" s="110" t="s">
        <v>345</v>
      </c>
      <c r="C165" s="200">
        <v>2021</v>
      </c>
      <c r="D165" s="201" t="s">
        <v>335</v>
      </c>
      <c r="E165" s="202"/>
      <c r="F165" s="201"/>
      <c r="G165" s="202"/>
      <c r="H165" s="202"/>
      <c r="I165" s="200" t="s">
        <v>295</v>
      </c>
      <c r="J165" s="203"/>
      <c r="K165" s="204" t="s">
        <v>336</v>
      </c>
      <c r="L165" s="201"/>
      <c r="M165" s="201" t="s">
        <v>337</v>
      </c>
      <c r="N165" s="201"/>
      <c r="O165" s="204" t="s">
        <v>338</v>
      </c>
      <c r="P165" s="203"/>
      <c r="Q165" s="203"/>
      <c r="R165" s="203"/>
      <c r="S165" s="205"/>
      <c r="T165" s="205"/>
      <c r="U165" s="205"/>
      <c r="V165" s="555"/>
      <c r="W165" s="555"/>
      <c r="X165" s="555"/>
      <c r="Y165" s="555"/>
      <c r="Z165" s="552" t="s">
        <v>339</v>
      </c>
      <c r="AA165" s="552"/>
    </row>
    <row r="166" spans="1:27" s="35" customFormat="1" ht="48">
      <c r="A166" s="371"/>
      <c r="B166" s="110" t="s">
        <v>349</v>
      </c>
      <c r="C166" s="200">
        <v>2021</v>
      </c>
      <c r="D166" s="201" t="s">
        <v>341</v>
      </c>
      <c r="E166" s="202"/>
      <c r="F166" s="201"/>
      <c r="G166" s="202"/>
      <c r="H166" s="202"/>
      <c r="I166" s="200" t="s">
        <v>295</v>
      </c>
      <c r="J166" s="203"/>
      <c r="K166" s="204" t="s">
        <v>342</v>
      </c>
      <c r="L166" s="201"/>
      <c r="M166" s="201" t="s">
        <v>343</v>
      </c>
      <c r="N166" s="201"/>
      <c r="O166" s="204" t="s">
        <v>344</v>
      </c>
      <c r="P166" s="203"/>
      <c r="Q166" s="203"/>
      <c r="R166" s="203"/>
      <c r="S166" s="205"/>
      <c r="T166" s="205"/>
      <c r="U166" s="205"/>
      <c r="V166" s="555"/>
      <c r="W166" s="555"/>
      <c r="X166" s="555"/>
      <c r="Y166" s="555"/>
      <c r="Z166" s="552" t="s">
        <v>339</v>
      </c>
      <c r="AA166" s="552"/>
    </row>
    <row r="167" spans="1:27" s="35" customFormat="1" ht="60">
      <c r="A167" s="371"/>
      <c r="B167" s="110" t="s">
        <v>354</v>
      </c>
      <c r="C167" s="200">
        <v>2021</v>
      </c>
      <c r="D167" s="201" t="s">
        <v>346</v>
      </c>
      <c r="E167" s="202"/>
      <c r="F167" s="201"/>
      <c r="G167" s="202"/>
      <c r="H167" s="202"/>
      <c r="I167" s="200" t="s">
        <v>295</v>
      </c>
      <c r="J167" s="203"/>
      <c r="K167" s="204" t="s">
        <v>347</v>
      </c>
      <c r="L167" s="201"/>
      <c r="M167" s="201" t="s">
        <v>326</v>
      </c>
      <c r="N167" s="201"/>
      <c r="O167" s="204" t="s">
        <v>348</v>
      </c>
      <c r="P167" s="203"/>
      <c r="Q167" s="203"/>
      <c r="R167" s="203"/>
      <c r="S167" s="205"/>
      <c r="T167" s="205"/>
      <c r="U167" s="205"/>
      <c r="V167" s="555"/>
      <c r="W167" s="555"/>
      <c r="X167" s="555"/>
      <c r="Y167" s="555"/>
      <c r="Z167" s="552" t="s">
        <v>339</v>
      </c>
      <c r="AA167" s="552"/>
    </row>
    <row r="168" spans="1:27" s="35" customFormat="1" ht="60">
      <c r="A168" s="371"/>
      <c r="B168" s="110" t="s">
        <v>357</v>
      </c>
      <c r="C168" s="200">
        <v>2021</v>
      </c>
      <c r="D168" s="201" t="s">
        <v>350</v>
      </c>
      <c r="E168" s="202"/>
      <c r="F168" s="202"/>
      <c r="G168" s="202"/>
      <c r="H168" s="202"/>
      <c r="I168" s="200" t="s">
        <v>295</v>
      </c>
      <c r="J168" s="203"/>
      <c r="K168" s="204" t="s">
        <v>351</v>
      </c>
      <c r="L168" s="201"/>
      <c r="M168" s="201" t="s">
        <v>352</v>
      </c>
      <c r="N168" s="201"/>
      <c r="O168" s="204" t="s">
        <v>353</v>
      </c>
      <c r="P168" s="203"/>
      <c r="Q168" s="203"/>
      <c r="R168" s="203"/>
      <c r="S168" s="205"/>
      <c r="T168" s="205"/>
      <c r="U168" s="205"/>
      <c r="V168" s="556"/>
      <c r="W168" s="556"/>
      <c r="X168" s="555"/>
      <c r="Y168" s="555"/>
      <c r="Z168" s="552" t="s">
        <v>339</v>
      </c>
      <c r="AA168" s="552"/>
    </row>
    <row r="169" spans="1:30" s="38" customFormat="1" ht="60.75" thickBot="1">
      <c r="A169" s="371"/>
      <c r="B169" s="110" t="s">
        <v>363</v>
      </c>
      <c r="C169" s="200">
        <v>2021</v>
      </c>
      <c r="D169" s="201" t="s">
        <v>346</v>
      </c>
      <c r="E169" s="202"/>
      <c r="F169" s="202"/>
      <c r="G169" s="202"/>
      <c r="H169" s="202"/>
      <c r="I169" s="200" t="s">
        <v>295</v>
      </c>
      <c r="J169" s="206"/>
      <c r="K169" s="204" t="s">
        <v>355</v>
      </c>
      <c r="L169" s="202"/>
      <c r="M169" s="201" t="s">
        <v>326</v>
      </c>
      <c r="N169" s="202"/>
      <c r="O169" s="204" t="s">
        <v>356</v>
      </c>
      <c r="P169" s="206"/>
      <c r="Q169" s="206"/>
      <c r="R169" s="206"/>
      <c r="S169" s="206"/>
      <c r="T169" s="207"/>
      <c r="U169" s="208"/>
      <c r="V169" s="549"/>
      <c r="W169" s="549"/>
      <c r="X169" s="550"/>
      <c r="Y169" s="551"/>
      <c r="Z169" s="552" t="s">
        <v>339</v>
      </c>
      <c r="AA169" s="552"/>
      <c r="AB169" s="37"/>
      <c r="AC169" s="36"/>
      <c r="AD169" s="37"/>
    </row>
    <row r="170" spans="1:30" s="12" customFormat="1" ht="36">
      <c r="A170" s="209"/>
      <c r="B170" s="110" t="s">
        <v>367</v>
      </c>
      <c r="C170" s="196">
        <v>2021</v>
      </c>
      <c r="D170" s="58"/>
      <c r="E170" s="110"/>
      <c r="F170" s="210"/>
      <c r="G170" s="210"/>
      <c r="H170" s="110"/>
      <c r="I170" s="211" t="s">
        <v>358</v>
      </c>
      <c r="J170" s="25"/>
      <c r="K170" s="212" t="s">
        <v>359</v>
      </c>
      <c r="L170" s="213"/>
      <c r="M170" s="214" t="s">
        <v>360</v>
      </c>
      <c r="N170" s="213"/>
      <c r="O170" s="215" t="s">
        <v>361</v>
      </c>
      <c r="P170" s="216"/>
      <c r="Q170" s="217"/>
      <c r="R170" s="217"/>
      <c r="S170" s="217"/>
      <c r="T170" s="218"/>
      <c r="U170" s="219"/>
      <c r="V170" s="460"/>
      <c r="W170" s="460"/>
      <c r="X170" s="553" t="s">
        <v>362</v>
      </c>
      <c r="Y170" s="553"/>
      <c r="Z170" s="554"/>
      <c r="AA170" s="554"/>
      <c r="AB170" s="40"/>
      <c r="AC170" s="39"/>
      <c r="AD170" s="40"/>
    </row>
    <row r="171" spans="1:30" s="12" customFormat="1" ht="24">
      <c r="A171" s="209"/>
      <c r="B171" s="110" t="s">
        <v>374</v>
      </c>
      <c r="C171" s="220">
        <v>2021</v>
      </c>
      <c r="D171" s="221"/>
      <c r="E171" s="62"/>
      <c r="F171" s="222"/>
      <c r="G171" s="222"/>
      <c r="H171" s="62"/>
      <c r="I171" s="211" t="s">
        <v>358</v>
      </c>
      <c r="J171" s="25" t="s">
        <v>364</v>
      </c>
      <c r="K171" s="223" t="s">
        <v>555</v>
      </c>
      <c r="L171" s="62"/>
      <c r="M171" s="61" t="s">
        <v>360</v>
      </c>
      <c r="N171" s="62"/>
      <c r="O171" s="224" t="s">
        <v>365</v>
      </c>
      <c r="P171" s="225">
        <v>2150000</v>
      </c>
      <c r="Q171" s="225"/>
      <c r="R171" s="225"/>
      <c r="S171" s="225"/>
      <c r="T171" s="226"/>
      <c r="U171" s="226"/>
      <c r="V171" s="449"/>
      <c r="W171" s="449"/>
      <c r="X171" s="546" t="s">
        <v>366</v>
      </c>
      <c r="Y171" s="546"/>
      <c r="Z171" s="547"/>
      <c r="AA171" s="547"/>
      <c r="AB171" s="40"/>
      <c r="AC171" s="39"/>
      <c r="AD171" s="40"/>
    </row>
    <row r="172" spans="1:27" s="41" customFormat="1" ht="24.75" customHeight="1">
      <c r="A172" s="372"/>
      <c r="B172" s="110" t="s">
        <v>380</v>
      </c>
      <c r="C172" s="227">
        <v>2021</v>
      </c>
      <c r="D172" s="228" t="s">
        <v>368</v>
      </c>
      <c r="E172" s="227" t="s">
        <v>63</v>
      </c>
      <c r="F172" s="227" t="s">
        <v>260</v>
      </c>
      <c r="G172" s="227" t="s">
        <v>63</v>
      </c>
      <c r="H172" s="229" t="s">
        <v>42</v>
      </c>
      <c r="I172" s="229" t="s">
        <v>295</v>
      </c>
      <c r="J172" s="230"/>
      <c r="K172" s="43" t="s">
        <v>369</v>
      </c>
      <c r="L172" s="227">
        <v>1</v>
      </c>
      <c r="M172" s="229" t="s">
        <v>326</v>
      </c>
      <c r="N172" s="227" t="s">
        <v>370</v>
      </c>
      <c r="O172" s="229" t="s">
        <v>63</v>
      </c>
      <c r="P172" s="191" t="s">
        <v>371</v>
      </c>
      <c r="Q172" s="191">
        <v>0</v>
      </c>
      <c r="R172" s="191">
        <v>0</v>
      </c>
      <c r="S172" s="191" t="s">
        <v>371</v>
      </c>
      <c r="T172" s="231">
        <v>0</v>
      </c>
      <c r="U172" s="231">
        <v>0</v>
      </c>
      <c r="V172" s="548"/>
      <c r="W172" s="548"/>
      <c r="X172" s="542" t="s">
        <v>372</v>
      </c>
      <c r="Y172" s="542"/>
      <c r="Z172" s="542" t="s">
        <v>373</v>
      </c>
      <c r="AA172" s="542"/>
    </row>
    <row r="173" spans="1:27" s="42" customFormat="1" ht="24.75" customHeight="1">
      <c r="A173" s="373"/>
      <c r="B173" s="110" t="s">
        <v>385</v>
      </c>
      <c r="C173" s="227">
        <v>2021</v>
      </c>
      <c r="D173" s="228" t="s">
        <v>368</v>
      </c>
      <c r="E173" s="227" t="s">
        <v>63</v>
      </c>
      <c r="F173" s="227" t="s">
        <v>260</v>
      </c>
      <c r="G173" s="227" t="s">
        <v>63</v>
      </c>
      <c r="H173" s="229" t="s">
        <v>42</v>
      </c>
      <c r="I173" s="229" t="s">
        <v>295</v>
      </c>
      <c r="J173" s="164"/>
      <c r="K173" s="43" t="s">
        <v>375</v>
      </c>
      <c r="L173" s="232">
        <v>1</v>
      </c>
      <c r="M173" s="229" t="s">
        <v>326</v>
      </c>
      <c r="N173" s="227" t="s">
        <v>376</v>
      </c>
      <c r="O173" s="229" t="s">
        <v>63</v>
      </c>
      <c r="P173" s="191" t="s">
        <v>377</v>
      </c>
      <c r="Q173" s="191">
        <v>0</v>
      </c>
      <c r="R173" s="191">
        <v>0</v>
      </c>
      <c r="S173" s="191" t="s">
        <v>377</v>
      </c>
      <c r="T173" s="231">
        <v>0</v>
      </c>
      <c r="U173" s="231">
        <v>0</v>
      </c>
      <c r="V173" s="545"/>
      <c r="W173" s="545"/>
      <c r="X173" s="542" t="s">
        <v>378</v>
      </c>
      <c r="Y173" s="542"/>
      <c r="Z173" s="542" t="s">
        <v>379</v>
      </c>
      <c r="AA173" s="542"/>
    </row>
    <row r="174" spans="1:27" s="42" customFormat="1" ht="24.75" customHeight="1">
      <c r="A174" s="373"/>
      <c r="B174" s="110" t="s">
        <v>391</v>
      </c>
      <c r="C174" s="227">
        <v>2021</v>
      </c>
      <c r="D174" s="163"/>
      <c r="E174" s="227" t="s">
        <v>63</v>
      </c>
      <c r="F174" s="227" t="s">
        <v>260</v>
      </c>
      <c r="G174" s="227" t="s">
        <v>63</v>
      </c>
      <c r="H174" s="229" t="s">
        <v>42</v>
      </c>
      <c r="I174" s="229" t="s">
        <v>295</v>
      </c>
      <c r="J174" s="227"/>
      <c r="K174" s="43" t="s">
        <v>381</v>
      </c>
      <c r="L174" s="220">
        <v>1</v>
      </c>
      <c r="M174" s="229" t="s">
        <v>326</v>
      </c>
      <c r="N174" s="227" t="s">
        <v>382</v>
      </c>
      <c r="O174" s="229" t="s">
        <v>63</v>
      </c>
      <c r="P174" s="191">
        <v>240000</v>
      </c>
      <c r="Q174" s="191">
        <v>0</v>
      </c>
      <c r="R174" s="191">
        <v>0</v>
      </c>
      <c r="S174" s="191">
        <v>240000</v>
      </c>
      <c r="T174" s="231">
        <v>0</v>
      </c>
      <c r="U174" s="231">
        <v>0</v>
      </c>
      <c r="V174" s="541"/>
      <c r="W174" s="541"/>
      <c r="X174" s="542" t="s">
        <v>383</v>
      </c>
      <c r="Y174" s="542"/>
      <c r="Z174" s="542" t="s">
        <v>384</v>
      </c>
      <c r="AA174" s="542"/>
    </row>
    <row r="175" spans="1:27" s="42" customFormat="1" ht="24.75" customHeight="1">
      <c r="A175" s="373"/>
      <c r="B175" s="110" t="s">
        <v>618</v>
      </c>
      <c r="C175" s="227">
        <v>2021</v>
      </c>
      <c r="D175" s="163"/>
      <c r="E175" s="227" t="s">
        <v>63</v>
      </c>
      <c r="F175" s="227" t="s">
        <v>260</v>
      </c>
      <c r="G175" s="227" t="s">
        <v>63</v>
      </c>
      <c r="H175" s="229" t="s">
        <v>42</v>
      </c>
      <c r="I175" s="229" t="s">
        <v>295</v>
      </c>
      <c r="J175" s="1"/>
      <c r="K175" s="43" t="s">
        <v>386</v>
      </c>
      <c r="L175" s="220">
        <v>1</v>
      </c>
      <c r="M175" s="229" t="s">
        <v>326</v>
      </c>
      <c r="N175" s="227" t="s">
        <v>387</v>
      </c>
      <c r="O175" s="229" t="s">
        <v>63</v>
      </c>
      <c r="P175" s="191" t="s">
        <v>388</v>
      </c>
      <c r="Q175" s="191">
        <v>0</v>
      </c>
      <c r="R175" s="191">
        <v>0</v>
      </c>
      <c r="S175" s="191" t="s">
        <v>388</v>
      </c>
      <c r="T175" s="231">
        <v>0</v>
      </c>
      <c r="U175" s="231">
        <v>0</v>
      </c>
      <c r="V175" s="541"/>
      <c r="W175" s="541"/>
      <c r="X175" s="542" t="s">
        <v>389</v>
      </c>
      <c r="Y175" s="542"/>
      <c r="Z175" s="542" t="s">
        <v>390</v>
      </c>
      <c r="AA175" s="542"/>
    </row>
    <row r="176" spans="2:30" ht="24">
      <c r="B176" s="110" t="s">
        <v>619</v>
      </c>
      <c r="C176" s="233">
        <v>2021</v>
      </c>
      <c r="D176" s="234" t="s">
        <v>392</v>
      </c>
      <c r="E176" s="233" t="s">
        <v>63</v>
      </c>
      <c r="F176" s="233" t="s">
        <v>260</v>
      </c>
      <c r="G176" s="233" t="s">
        <v>63</v>
      </c>
      <c r="H176" s="234" t="s">
        <v>42</v>
      </c>
      <c r="I176" s="234" t="s">
        <v>295</v>
      </c>
      <c r="J176" s="235"/>
      <c r="K176" s="236" t="s">
        <v>393</v>
      </c>
      <c r="L176" s="237">
        <v>1</v>
      </c>
      <c r="M176" s="234" t="s">
        <v>326</v>
      </c>
      <c r="N176" s="234" t="s">
        <v>394</v>
      </c>
      <c r="O176" s="234" t="s">
        <v>63</v>
      </c>
      <c r="P176" s="191" t="s">
        <v>395</v>
      </c>
      <c r="Q176" s="191">
        <v>0</v>
      </c>
      <c r="R176" s="191">
        <v>0</v>
      </c>
      <c r="S176" s="191" t="s">
        <v>395</v>
      </c>
      <c r="T176" s="238">
        <v>0</v>
      </c>
      <c r="U176" s="238">
        <v>0</v>
      </c>
      <c r="V176" s="543">
        <v>187557</v>
      </c>
      <c r="W176" s="543"/>
      <c r="X176" s="544" t="s">
        <v>396</v>
      </c>
      <c r="Y176" s="544"/>
      <c r="Z176" s="543" t="s">
        <v>397</v>
      </c>
      <c r="AA176" s="543"/>
      <c r="AB176" s="20"/>
      <c r="AC176" s="15"/>
      <c r="AD176" s="20"/>
    </row>
    <row r="177" spans="2:30" ht="24.75" customHeight="1">
      <c r="B177" s="239"/>
      <c r="D177" s="148"/>
      <c r="E177" s="1"/>
      <c r="F177" s="149"/>
      <c r="G177" s="149"/>
      <c r="J177" s="20"/>
      <c r="K177" s="239"/>
      <c r="L177" s="28"/>
      <c r="M177" s="148"/>
      <c r="N177" s="28"/>
      <c r="O177" s="239"/>
      <c r="P177" s="20"/>
      <c r="Q177" s="20"/>
      <c r="R177" s="20"/>
      <c r="S177" s="46"/>
      <c r="T177" s="20"/>
      <c r="U177" s="20"/>
      <c r="V177" s="47"/>
      <c r="W177" s="44"/>
      <c r="X177" s="44"/>
      <c r="Y177" s="44"/>
      <c r="Z177" s="148"/>
      <c r="AA177" s="148"/>
      <c r="AB177" s="20"/>
      <c r="AC177" s="15"/>
      <c r="AD177" s="20"/>
    </row>
    <row r="178" spans="2:30" ht="24.75" customHeight="1">
      <c r="B178" s="239"/>
      <c r="D178" s="148"/>
      <c r="E178" s="1"/>
      <c r="F178" s="149"/>
      <c r="G178" s="149"/>
      <c r="J178" s="20"/>
      <c r="K178" s="239"/>
      <c r="L178" s="28"/>
      <c r="M178" s="148"/>
      <c r="N178" s="28"/>
      <c r="O178" s="239"/>
      <c r="P178" s="20"/>
      <c r="Q178" s="20"/>
      <c r="R178" s="20"/>
      <c r="S178" s="46"/>
      <c r="T178" s="20"/>
      <c r="U178" s="20"/>
      <c r="V178" s="47"/>
      <c r="W178" s="44"/>
      <c r="X178" s="44"/>
      <c r="Y178" s="44"/>
      <c r="Z178" s="148"/>
      <c r="AA178" s="148"/>
      <c r="AB178" s="20"/>
      <c r="AC178" s="15"/>
      <c r="AD178" s="20"/>
    </row>
    <row r="179" spans="2:30" ht="24.75" customHeight="1">
      <c r="B179" s="115" t="s">
        <v>398</v>
      </c>
      <c r="C179" s="1"/>
      <c r="E179" s="28"/>
      <c r="F179" s="28"/>
      <c r="G179" s="28"/>
      <c r="J179" s="8"/>
      <c r="K179" s="8"/>
      <c r="O179" s="8"/>
      <c r="P179" s="463" t="s">
        <v>3</v>
      </c>
      <c r="Q179" s="463"/>
      <c r="R179" s="463"/>
      <c r="S179" s="463"/>
      <c r="T179" s="463"/>
      <c r="U179" s="463"/>
      <c r="V179" s="463" t="s">
        <v>112</v>
      </c>
      <c r="W179" s="463"/>
      <c r="X179" s="463"/>
      <c r="Y179" s="463"/>
      <c r="Z179" s="470" t="s">
        <v>399</v>
      </c>
      <c r="AA179" s="470"/>
      <c r="AB179" s="20"/>
      <c r="AC179" s="15"/>
      <c r="AD179" s="20"/>
    </row>
    <row r="180" spans="2:30" ht="24.75" customHeight="1">
      <c r="B180" s="184"/>
      <c r="C180" s="185"/>
      <c r="D180" s="185"/>
      <c r="E180" s="185"/>
      <c r="F180" s="185"/>
      <c r="G180" s="185"/>
      <c r="H180" s="185"/>
      <c r="I180" s="185"/>
      <c r="J180" s="186"/>
      <c r="K180" s="186"/>
      <c r="L180" s="185"/>
      <c r="M180" s="186"/>
      <c r="N180" s="185"/>
      <c r="O180" s="186"/>
      <c r="P180" s="463"/>
      <c r="Q180" s="463"/>
      <c r="R180" s="463"/>
      <c r="S180" s="463"/>
      <c r="T180" s="463"/>
      <c r="U180" s="463"/>
      <c r="V180" s="463"/>
      <c r="W180" s="463"/>
      <c r="X180" s="463"/>
      <c r="Y180" s="463"/>
      <c r="Z180" s="470"/>
      <c r="AA180" s="470"/>
      <c r="AB180" s="20"/>
      <c r="AC180" s="15"/>
      <c r="AD180" s="20"/>
    </row>
    <row r="181" spans="2:30" ht="24.75" customHeight="1" thickBot="1">
      <c r="B181" s="465" t="s">
        <v>6</v>
      </c>
      <c r="C181" s="461" t="s">
        <v>7</v>
      </c>
      <c r="D181" s="461" t="s">
        <v>8</v>
      </c>
      <c r="E181" s="540" t="s">
        <v>9</v>
      </c>
      <c r="F181" s="461" t="s">
        <v>10</v>
      </c>
      <c r="G181" s="461" t="s">
        <v>11</v>
      </c>
      <c r="H181" s="461" t="s">
        <v>123</v>
      </c>
      <c r="I181" s="462" t="s">
        <v>13</v>
      </c>
      <c r="J181" s="538" t="s">
        <v>14</v>
      </c>
      <c r="K181" s="461" t="s">
        <v>15</v>
      </c>
      <c r="L181" s="539" t="s">
        <v>400</v>
      </c>
      <c r="M181" s="461" t="s">
        <v>17</v>
      </c>
      <c r="N181" s="461" t="s">
        <v>18</v>
      </c>
      <c r="O181" s="461" t="s">
        <v>19</v>
      </c>
      <c r="P181" s="462" t="s">
        <v>20</v>
      </c>
      <c r="Q181" s="462" t="s">
        <v>21</v>
      </c>
      <c r="R181" s="461" t="s">
        <v>22</v>
      </c>
      <c r="S181" s="462" t="s">
        <v>23</v>
      </c>
      <c r="T181" s="461" t="s">
        <v>24</v>
      </c>
      <c r="U181" s="461"/>
      <c r="V181" s="537" t="s">
        <v>25</v>
      </c>
      <c r="W181" s="537"/>
      <c r="X181" s="537" t="s">
        <v>26</v>
      </c>
      <c r="Y181" s="537"/>
      <c r="Z181" s="470"/>
      <c r="AA181" s="470"/>
      <c r="AB181" s="20"/>
      <c r="AC181" s="15"/>
      <c r="AD181" s="20"/>
    </row>
    <row r="182" spans="1:30" ht="24.75" customHeight="1" thickBot="1">
      <c r="A182" s="370"/>
      <c r="B182" s="465"/>
      <c r="C182" s="461"/>
      <c r="D182" s="461"/>
      <c r="E182" s="540"/>
      <c r="F182" s="461"/>
      <c r="G182" s="461"/>
      <c r="H182" s="461"/>
      <c r="I182" s="462"/>
      <c r="J182" s="538"/>
      <c r="K182" s="461"/>
      <c r="L182" s="539"/>
      <c r="M182" s="461"/>
      <c r="N182" s="461"/>
      <c r="O182" s="461"/>
      <c r="P182" s="462"/>
      <c r="Q182" s="462"/>
      <c r="R182" s="461"/>
      <c r="S182" s="462"/>
      <c r="T182" s="462" t="s">
        <v>27</v>
      </c>
      <c r="U182" s="461" t="s">
        <v>28</v>
      </c>
      <c r="V182" s="537"/>
      <c r="W182" s="537"/>
      <c r="X182" s="537"/>
      <c r="Y182" s="537"/>
      <c r="Z182" s="470"/>
      <c r="AA182" s="470"/>
      <c r="AB182" s="20"/>
      <c r="AC182" s="15"/>
      <c r="AD182" s="20"/>
    </row>
    <row r="183" spans="2:30" ht="24.75" customHeight="1" thickBot="1">
      <c r="B183" s="465"/>
      <c r="C183" s="461"/>
      <c r="D183" s="461"/>
      <c r="E183" s="540"/>
      <c r="F183" s="461"/>
      <c r="G183" s="51" t="s">
        <v>29</v>
      </c>
      <c r="H183" s="51" t="s">
        <v>432</v>
      </c>
      <c r="I183" s="51" t="s">
        <v>31</v>
      </c>
      <c r="J183" s="51" t="s">
        <v>292</v>
      </c>
      <c r="K183" s="461"/>
      <c r="L183" s="51" t="s">
        <v>401</v>
      </c>
      <c r="M183" s="461"/>
      <c r="N183" s="461"/>
      <c r="O183" s="461"/>
      <c r="P183" s="462"/>
      <c r="Q183" s="462"/>
      <c r="R183" s="461"/>
      <c r="S183" s="462"/>
      <c r="T183" s="462"/>
      <c r="U183" s="461"/>
      <c r="V183" s="537"/>
      <c r="W183" s="537"/>
      <c r="X183" s="537"/>
      <c r="Y183" s="537"/>
      <c r="Z183" s="461" t="s">
        <v>72</v>
      </c>
      <c r="AA183" s="461"/>
      <c r="AB183" s="31"/>
      <c r="AC183" s="15"/>
      <c r="AD183" s="31"/>
    </row>
    <row r="184" spans="2:30" ht="24.75" customHeight="1">
      <c r="B184" s="85" t="s">
        <v>402</v>
      </c>
      <c r="C184" s="85">
        <v>2021</v>
      </c>
      <c r="D184" s="85"/>
      <c r="E184" s="85" t="s">
        <v>185</v>
      </c>
      <c r="F184" s="85" t="s">
        <v>34</v>
      </c>
      <c r="G184" s="85" t="s">
        <v>34</v>
      </c>
      <c r="H184" s="85" t="s">
        <v>36</v>
      </c>
      <c r="I184" s="85" t="s">
        <v>58</v>
      </c>
      <c r="J184" s="85" t="s">
        <v>403</v>
      </c>
      <c r="K184" s="85" t="s">
        <v>404</v>
      </c>
      <c r="L184" s="85">
        <v>1</v>
      </c>
      <c r="M184" s="85" t="s">
        <v>405</v>
      </c>
      <c r="N184" s="85">
        <v>5</v>
      </c>
      <c r="O184" s="85" t="s">
        <v>35</v>
      </c>
      <c r="P184" s="225">
        <v>1500000</v>
      </c>
      <c r="Q184" s="225">
        <v>1500000</v>
      </c>
      <c r="R184" s="225">
        <v>3000000</v>
      </c>
      <c r="S184" s="225">
        <v>6000000</v>
      </c>
      <c r="T184" s="85"/>
      <c r="U184" s="85"/>
      <c r="V184" s="478">
        <v>237377</v>
      </c>
      <c r="W184" s="478"/>
      <c r="X184" s="478" t="s">
        <v>36</v>
      </c>
      <c r="Y184" s="478"/>
      <c r="Z184" s="478"/>
      <c r="AA184" s="478"/>
      <c r="AB184" s="20"/>
      <c r="AC184" s="15"/>
      <c r="AD184" s="20"/>
    </row>
    <row r="185" spans="2:30" ht="24.75" customHeight="1"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343"/>
      <c r="Q185" s="343"/>
      <c r="R185" s="343"/>
      <c r="S185" s="343"/>
      <c r="T185" s="49"/>
      <c r="U185" s="49"/>
      <c r="V185" s="49"/>
      <c r="W185" s="49"/>
      <c r="X185" s="49"/>
      <c r="Y185" s="49"/>
      <c r="Z185" s="49"/>
      <c r="AA185" s="49"/>
      <c r="AB185" s="20"/>
      <c r="AC185" s="15"/>
      <c r="AD185" s="20"/>
    </row>
    <row r="186" spans="2:30" ht="24.75" customHeight="1" thickBot="1">
      <c r="B186" s="49"/>
      <c r="C186" s="49"/>
      <c r="D186" s="49"/>
      <c r="E186" s="49"/>
      <c r="F186" s="49"/>
      <c r="G186" s="49"/>
      <c r="H186" s="49"/>
      <c r="I186" s="49"/>
      <c r="J186" s="77"/>
      <c r="K186" s="77"/>
      <c r="L186" s="49"/>
      <c r="M186" s="49"/>
      <c r="N186" s="49"/>
      <c r="O186" s="77"/>
      <c r="P186" s="77"/>
      <c r="Q186" s="77"/>
      <c r="R186" s="77"/>
      <c r="S186" s="46"/>
      <c r="T186" s="20"/>
      <c r="U186" s="20"/>
      <c r="V186" s="44"/>
      <c r="W186" s="44"/>
      <c r="X186" s="44"/>
      <c r="Y186" s="44"/>
      <c r="Z186" s="28"/>
      <c r="AA186" s="28"/>
      <c r="AB186" s="20"/>
      <c r="AC186" s="15"/>
      <c r="AD186" s="20"/>
    </row>
    <row r="187" spans="2:27" ht="24.75" customHeight="1" thickBot="1">
      <c r="B187" s="115" t="s">
        <v>406</v>
      </c>
      <c r="C187" s="115" t="s">
        <v>637</v>
      </c>
      <c r="J187" s="8"/>
      <c r="K187" s="8"/>
      <c r="O187" s="8"/>
      <c r="P187" s="495" t="s">
        <v>407</v>
      </c>
      <c r="Q187" s="495"/>
      <c r="R187" s="495"/>
      <c r="S187" s="495"/>
      <c r="T187" s="495"/>
      <c r="U187" s="495"/>
      <c r="V187" s="495" t="s">
        <v>112</v>
      </c>
      <c r="W187" s="495"/>
      <c r="X187" s="495"/>
      <c r="Y187" s="495"/>
      <c r="Z187" s="470" t="s">
        <v>399</v>
      </c>
      <c r="AA187" s="470"/>
    </row>
    <row r="188" spans="2:27" ht="24.75" customHeight="1" thickBot="1">
      <c r="B188" s="184"/>
      <c r="C188" s="185"/>
      <c r="D188" s="185"/>
      <c r="E188" s="185"/>
      <c r="F188" s="185"/>
      <c r="G188" s="185"/>
      <c r="H188" s="185"/>
      <c r="I188" s="185"/>
      <c r="J188" s="186"/>
      <c r="K188" s="186"/>
      <c r="L188" s="185"/>
      <c r="M188" s="186"/>
      <c r="N188" s="185"/>
      <c r="O188" s="186"/>
      <c r="P188" s="495"/>
      <c r="Q188" s="495"/>
      <c r="R188" s="495"/>
      <c r="S188" s="495"/>
      <c r="T188" s="495"/>
      <c r="U188" s="495"/>
      <c r="V188" s="495"/>
      <c r="W188" s="495"/>
      <c r="X188" s="495"/>
      <c r="Y188" s="495"/>
      <c r="Z188" s="470"/>
      <c r="AA188" s="470"/>
    </row>
    <row r="189" spans="1:27" ht="24.75" customHeight="1" thickBot="1">
      <c r="A189" s="370"/>
      <c r="B189" s="461" t="s">
        <v>6</v>
      </c>
      <c r="C189" s="461" t="s">
        <v>7</v>
      </c>
      <c r="D189" s="461" t="s">
        <v>8</v>
      </c>
      <c r="E189" s="461" t="s">
        <v>9</v>
      </c>
      <c r="F189" s="461" t="s">
        <v>10</v>
      </c>
      <c r="G189" s="513" t="s">
        <v>11</v>
      </c>
      <c r="H189" s="470" t="s">
        <v>123</v>
      </c>
      <c r="I189" s="511" t="s">
        <v>13</v>
      </c>
      <c r="J189" s="512" t="s">
        <v>14</v>
      </c>
      <c r="K189" s="461" t="s">
        <v>15</v>
      </c>
      <c r="L189" s="515" t="s">
        <v>400</v>
      </c>
      <c r="M189" s="461" t="s">
        <v>17</v>
      </c>
      <c r="N189" s="461" t="s">
        <v>18</v>
      </c>
      <c r="O189" s="461" t="s">
        <v>19</v>
      </c>
      <c r="P189" s="462" t="s">
        <v>20</v>
      </c>
      <c r="Q189" s="462" t="s">
        <v>21</v>
      </c>
      <c r="R189" s="461" t="s">
        <v>22</v>
      </c>
      <c r="S189" s="532" t="s">
        <v>23</v>
      </c>
      <c r="T189" s="533" t="s">
        <v>24</v>
      </c>
      <c r="U189" s="534"/>
      <c r="V189" s="469" t="s">
        <v>25</v>
      </c>
      <c r="W189" s="461"/>
      <c r="X189" s="461" t="s">
        <v>26</v>
      </c>
      <c r="Y189" s="461"/>
      <c r="Z189" s="470"/>
      <c r="AA189" s="470"/>
    </row>
    <row r="190" spans="2:27" ht="24.75" customHeight="1" thickBot="1">
      <c r="B190" s="461"/>
      <c r="C190" s="461"/>
      <c r="D190" s="461"/>
      <c r="E190" s="461"/>
      <c r="F190" s="461"/>
      <c r="G190" s="513"/>
      <c r="H190" s="470"/>
      <c r="I190" s="511"/>
      <c r="J190" s="512"/>
      <c r="K190" s="461"/>
      <c r="L190" s="515"/>
      <c r="M190" s="461"/>
      <c r="N190" s="461"/>
      <c r="O190" s="461"/>
      <c r="P190" s="462"/>
      <c r="Q190" s="462"/>
      <c r="R190" s="461"/>
      <c r="S190" s="462"/>
      <c r="T190" s="535" t="s">
        <v>27</v>
      </c>
      <c r="U190" s="504" t="s">
        <v>28</v>
      </c>
      <c r="V190" s="461"/>
      <c r="W190" s="461"/>
      <c r="X190" s="461"/>
      <c r="Y190" s="461"/>
      <c r="Z190" s="470"/>
      <c r="AA190" s="470"/>
    </row>
    <row r="191" spans="2:30" ht="24.75" customHeight="1" thickBot="1">
      <c r="B191" s="461"/>
      <c r="C191" s="461"/>
      <c r="D191" s="461"/>
      <c r="E191" s="461"/>
      <c r="F191" s="461"/>
      <c r="G191" s="55" t="s">
        <v>29</v>
      </c>
      <c r="H191" s="51" t="s">
        <v>432</v>
      </c>
      <c r="I191" s="55" t="s">
        <v>31</v>
      </c>
      <c r="J191" s="240" t="s">
        <v>292</v>
      </c>
      <c r="K191" s="461"/>
      <c r="L191" s="51" t="s">
        <v>401</v>
      </c>
      <c r="M191" s="461"/>
      <c r="N191" s="461"/>
      <c r="O191" s="461"/>
      <c r="P191" s="462"/>
      <c r="Q191" s="462"/>
      <c r="R191" s="461"/>
      <c r="S191" s="462"/>
      <c r="T191" s="536"/>
      <c r="U191" s="461"/>
      <c r="V191" s="461"/>
      <c r="W191" s="461"/>
      <c r="X191" s="461"/>
      <c r="Y191" s="461"/>
      <c r="Z191" s="461" t="s">
        <v>72</v>
      </c>
      <c r="AA191" s="461"/>
      <c r="AB191" s="31"/>
      <c r="AC191" s="15"/>
      <c r="AD191" s="31"/>
    </row>
    <row r="192" spans="2:29" s="12" customFormat="1" ht="24.75" customHeight="1">
      <c r="B192" s="58" t="s">
        <v>421</v>
      </c>
      <c r="C192" s="58">
        <v>2022</v>
      </c>
      <c r="D192" s="58" t="s">
        <v>422</v>
      </c>
      <c r="E192" s="110"/>
      <c r="F192" s="110"/>
      <c r="G192" s="58" t="s">
        <v>34</v>
      </c>
      <c r="H192" s="58" t="s">
        <v>42</v>
      </c>
      <c r="I192" s="58" t="s">
        <v>58</v>
      </c>
      <c r="J192" s="58" t="s">
        <v>423</v>
      </c>
      <c r="K192" s="142" t="s">
        <v>424</v>
      </c>
      <c r="L192" s="58">
        <v>2</v>
      </c>
      <c r="M192" s="214" t="s">
        <v>425</v>
      </c>
      <c r="N192" s="214" t="s">
        <v>412</v>
      </c>
      <c r="O192" s="58" t="s">
        <v>35</v>
      </c>
      <c r="P192" s="143"/>
      <c r="Q192" s="143">
        <v>2861250</v>
      </c>
      <c r="R192" s="143">
        <v>4905000</v>
      </c>
      <c r="S192" s="143">
        <f>SUM(Q192:R192)</f>
        <v>7766250</v>
      </c>
      <c r="T192" s="344"/>
      <c r="U192" s="344"/>
      <c r="V192" s="620"/>
      <c r="W192" s="620"/>
      <c r="X192" s="620"/>
      <c r="Y192" s="620"/>
      <c r="Z192" s="449"/>
      <c r="AA192" s="449"/>
      <c r="AC192" s="18"/>
    </row>
    <row r="193" spans="2:27" ht="24.75" customHeight="1">
      <c r="B193" s="345" t="s">
        <v>426</v>
      </c>
      <c r="C193" s="345">
        <v>2021</v>
      </c>
      <c r="D193" s="345"/>
      <c r="E193" s="345"/>
      <c r="F193" s="345"/>
      <c r="G193" s="91" t="s">
        <v>34</v>
      </c>
      <c r="H193" s="91" t="s">
        <v>42</v>
      </c>
      <c r="I193" s="91" t="s">
        <v>58</v>
      </c>
      <c r="J193" s="345" t="s">
        <v>46</v>
      </c>
      <c r="K193" s="355" t="s">
        <v>427</v>
      </c>
      <c r="L193" s="350">
        <v>2</v>
      </c>
      <c r="M193" s="190" t="s">
        <v>428</v>
      </c>
      <c r="N193" s="190" t="s">
        <v>138</v>
      </c>
      <c r="O193" s="351" t="s">
        <v>34</v>
      </c>
      <c r="P193" s="346">
        <v>500000</v>
      </c>
      <c r="Q193" s="346"/>
      <c r="R193" s="346"/>
      <c r="S193" s="346"/>
      <c r="T193" s="182"/>
      <c r="U193" s="182"/>
      <c r="V193" s="618"/>
      <c r="W193" s="618"/>
      <c r="X193" s="618"/>
      <c r="Y193" s="618"/>
      <c r="Z193" s="510"/>
      <c r="AA193" s="510"/>
    </row>
    <row r="194" spans="2:27" ht="24.75" customHeight="1">
      <c r="B194" s="190" t="s">
        <v>641</v>
      </c>
      <c r="C194" s="190">
        <v>2021</v>
      </c>
      <c r="D194" s="190"/>
      <c r="E194" s="190"/>
      <c r="F194" s="190"/>
      <c r="G194" s="353" t="s">
        <v>34</v>
      </c>
      <c r="H194" s="91" t="s">
        <v>638</v>
      </c>
      <c r="I194" s="350" t="s">
        <v>58</v>
      </c>
      <c r="J194" s="190" t="s">
        <v>579</v>
      </c>
      <c r="K194" s="356" t="s">
        <v>640</v>
      </c>
      <c r="L194" s="354">
        <v>2</v>
      </c>
      <c r="M194" s="190" t="s">
        <v>639</v>
      </c>
      <c r="N194" s="190" t="s">
        <v>412</v>
      </c>
      <c r="O194" s="352" t="s">
        <v>34</v>
      </c>
      <c r="P194" s="347">
        <v>50000</v>
      </c>
      <c r="Q194" s="347">
        <v>50000</v>
      </c>
      <c r="R194" s="347">
        <v>0</v>
      </c>
      <c r="S194" s="347">
        <f>P194+Q194</f>
        <v>100000</v>
      </c>
      <c r="T194" s="348"/>
      <c r="U194" s="348"/>
      <c r="V194" s="526"/>
      <c r="W194" s="527"/>
      <c r="X194" s="526"/>
      <c r="Y194" s="527"/>
      <c r="Z194" s="528"/>
      <c r="AA194" s="529"/>
    </row>
    <row r="195" spans="2:27" ht="24.75" customHeight="1">
      <c r="B195" s="49"/>
      <c r="C195" s="49"/>
      <c r="D195" s="49"/>
      <c r="E195" s="49"/>
      <c r="F195" s="49"/>
      <c r="G195" s="49"/>
      <c r="H195" s="49"/>
      <c r="I195" s="49"/>
      <c r="J195" s="49"/>
      <c r="K195" s="77"/>
      <c r="L195" s="49"/>
      <c r="M195" s="49"/>
      <c r="N195" s="49"/>
      <c r="O195" s="49"/>
      <c r="P195" s="343"/>
      <c r="Q195" s="343"/>
      <c r="R195" s="343"/>
      <c r="S195" s="343"/>
      <c r="T195" s="20"/>
      <c r="U195" s="20"/>
      <c r="V195" s="44"/>
      <c r="W195" s="44"/>
      <c r="X195" s="44"/>
      <c r="Y195" s="44"/>
      <c r="Z195" s="28"/>
      <c r="AA195" s="28"/>
    </row>
    <row r="196" spans="2:27" ht="24.75" customHeight="1" thickBot="1">
      <c r="B196" s="80"/>
      <c r="E196" s="1"/>
      <c r="S196" s="46"/>
      <c r="T196" s="31"/>
      <c r="U196" s="31"/>
      <c r="V196" s="47"/>
      <c r="W196" s="31"/>
      <c r="X196" s="31"/>
      <c r="Y196" s="31"/>
      <c r="Z196" s="28"/>
      <c r="AA196" s="28"/>
    </row>
    <row r="197" spans="2:27" ht="24.75" customHeight="1">
      <c r="B197" s="115" t="s">
        <v>636</v>
      </c>
      <c r="C197" s="1"/>
      <c r="J197" s="8"/>
      <c r="K197" s="8"/>
      <c r="O197" s="8"/>
      <c r="P197" s="495" t="s">
        <v>407</v>
      </c>
      <c r="Q197" s="495"/>
      <c r="R197" s="495"/>
      <c r="S197" s="495"/>
      <c r="T197" s="495"/>
      <c r="U197" s="495"/>
      <c r="V197" s="495" t="s">
        <v>112</v>
      </c>
      <c r="W197" s="495"/>
      <c r="X197" s="495"/>
      <c r="Y197" s="495"/>
      <c r="Z197" s="470" t="s">
        <v>399</v>
      </c>
      <c r="AA197" s="470"/>
    </row>
    <row r="198" spans="2:27" ht="24.75" customHeight="1" thickBot="1">
      <c r="B198" s="184"/>
      <c r="C198" s="185"/>
      <c r="D198" s="185"/>
      <c r="E198" s="185"/>
      <c r="F198" s="185"/>
      <c r="G198" s="185"/>
      <c r="H198" s="185"/>
      <c r="I198" s="185"/>
      <c r="J198" s="186"/>
      <c r="K198" s="186"/>
      <c r="L198" s="185"/>
      <c r="M198" s="186"/>
      <c r="N198" s="185"/>
      <c r="O198" s="186"/>
      <c r="P198" s="495"/>
      <c r="Q198" s="495"/>
      <c r="R198" s="495"/>
      <c r="S198" s="495"/>
      <c r="T198" s="495"/>
      <c r="U198" s="495"/>
      <c r="V198" s="495"/>
      <c r="W198" s="495"/>
      <c r="X198" s="495"/>
      <c r="Y198" s="495"/>
      <c r="Z198" s="470"/>
      <c r="AA198" s="470"/>
    </row>
    <row r="199" spans="1:27" ht="24.75" customHeight="1" thickBot="1">
      <c r="A199" s="370"/>
      <c r="B199" s="461" t="s">
        <v>6</v>
      </c>
      <c r="C199" s="461" t="s">
        <v>7</v>
      </c>
      <c r="D199" s="461" t="s">
        <v>8</v>
      </c>
      <c r="E199" s="461" t="s">
        <v>9</v>
      </c>
      <c r="F199" s="461" t="s">
        <v>10</v>
      </c>
      <c r="G199" s="513" t="s">
        <v>11</v>
      </c>
      <c r="H199" s="470" t="s">
        <v>123</v>
      </c>
      <c r="I199" s="511" t="s">
        <v>13</v>
      </c>
      <c r="J199" s="512" t="s">
        <v>14</v>
      </c>
      <c r="K199" s="461" t="s">
        <v>15</v>
      </c>
      <c r="L199" s="515" t="s">
        <v>400</v>
      </c>
      <c r="M199" s="461" t="s">
        <v>17</v>
      </c>
      <c r="N199" s="461" t="s">
        <v>18</v>
      </c>
      <c r="O199" s="461" t="s">
        <v>19</v>
      </c>
      <c r="P199" s="462" t="s">
        <v>20</v>
      </c>
      <c r="Q199" s="462" t="s">
        <v>21</v>
      </c>
      <c r="R199" s="461" t="s">
        <v>22</v>
      </c>
      <c r="S199" s="532" t="s">
        <v>23</v>
      </c>
      <c r="T199" s="533" t="s">
        <v>24</v>
      </c>
      <c r="U199" s="534"/>
      <c r="V199" s="469" t="s">
        <v>25</v>
      </c>
      <c r="W199" s="461"/>
      <c r="X199" s="461" t="s">
        <v>26</v>
      </c>
      <c r="Y199" s="461"/>
      <c r="Z199" s="470"/>
      <c r="AA199" s="470"/>
    </row>
    <row r="200" spans="2:27" ht="24.75" customHeight="1" thickBot="1">
      <c r="B200" s="461"/>
      <c r="C200" s="461"/>
      <c r="D200" s="461"/>
      <c r="E200" s="461"/>
      <c r="F200" s="461"/>
      <c r="G200" s="513"/>
      <c r="H200" s="470"/>
      <c r="I200" s="511"/>
      <c r="J200" s="512"/>
      <c r="K200" s="461"/>
      <c r="L200" s="515"/>
      <c r="M200" s="461"/>
      <c r="N200" s="461"/>
      <c r="O200" s="461"/>
      <c r="P200" s="462"/>
      <c r="Q200" s="462"/>
      <c r="R200" s="461"/>
      <c r="S200" s="462"/>
      <c r="T200" s="535" t="s">
        <v>27</v>
      </c>
      <c r="U200" s="504" t="s">
        <v>28</v>
      </c>
      <c r="V200" s="461"/>
      <c r="W200" s="461"/>
      <c r="X200" s="461"/>
      <c r="Y200" s="461"/>
      <c r="Z200" s="470"/>
      <c r="AA200" s="470"/>
    </row>
    <row r="201" spans="2:30" ht="24.75" customHeight="1" thickBot="1">
      <c r="B201" s="461"/>
      <c r="C201" s="461"/>
      <c r="D201" s="461"/>
      <c r="E201" s="461"/>
      <c r="F201" s="461"/>
      <c r="G201" s="55" t="s">
        <v>29</v>
      </c>
      <c r="H201" s="51" t="s">
        <v>432</v>
      </c>
      <c r="I201" s="55" t="s">
        <v>31</v>
      </c>
      <c r="J201" s="240" t="s">
        <v>292</v>
      </c>
      <c r="K201" s="461"/>
      <c r="L201" s="51" t="s">
        <v>401</v>
      </c>
      <c r="M201" s="461"/>
      <c r="N201" s="461"/>
      <c r="O201" s="461"/>
      <c r="P201" s="462"/>
      <c r="Q201" s="462"/>
      <c r="R201" s="461"/>
      <c r="S201" s="462"/>
      <c r="T201" s="536"/>
      <c r="U201" s="461"/>
      <c r="V201" s="461"/>
      <c r="W201" s="461"/>
      <c r="X201" s="461"/>
      <c r="Y201" s="461"/>
      <c r="Z201" s="461" t="s">
        <v>72</v>
      </c>
      <c r="AA201" s="461"/>
      <c r="AB201" s="31"/>
      <c r="AC201" s="15"/>
      <c r="AD201" s="31"/>
    </row>
    <row r="202" spans="2:27" ht="38.25" customHeight="1">
      <c r="B202" s="85" t="s">
        <v>417</v>
      </c>
      <c r="C202" s="241">
        <v>2021</v>
      </c>
      <c r="D202" s="241"/>
      <c r="E202" s="90" t="s">
        <v>34</v>
      </c>
      <c r="F202" s="90"/>
      <c r="G202" s="242" t="s">
        <v>34</v>
      </c>
      <c r="H202" s="242" t="s">
        <v>42</v>
      </c>
      <c r="I202" s="242" t="s">
        <v>58</v>
      </c>
      <c r="J202" s="242" t="s">
        <v>418</v>
      </c>
      <c r="K202" s="243" t="s">
        <v>419</v>
      </c>
      <c r="L202" s="241" t="s">
        <v>418</v>
      </c>
      <c r="M202" s="241" t="s">
        <v>420</v>
      </c>
      <c r="N202" s="241" t="s">
        <v>62</v>
      </c>
      <c r="O202" s="90" t="s">
        <v>185</v>
      </c>
      <c r="P202" s="225">
        <v>175000</v>
      </c>
      <c r="Q202" s="225">
        <v>175000</v>
      </c>
      <c r="R202" s="225">
        <v>175000</v>
      </c>
      <c r="S202" s="225">
        <v>525000</v>
      </c>
      <c r="T202" s="90"/>
      <c r="U202" s="90"/>
      <c r="V202" s="530" t="s">
        <v>40</v>
      </c>
      <c r="W202" s="530"/>
      <c r="X202" s="530" t="s">
        <v>413</v>
      </c>
      <c r="Y202" s="530"/>
      <c r="Z202" s="531"/>
      <c r="AA202" s="531"/>
    </row>
    <row r="203" spans="2:27" ht="24.75" customHeight="1">
      <c r="B203" s="80"/>
      <c r="S203" s="46"/>
      <c r="T203" s="31"/>
      <c r="U203" s="31"/>
      <c r="V203" s="47"/>
      <c r="W203" s="31"/>
      <c r="X203" s="31"/>
      <c r="Y203" s="31"/>
      <c r="Z203" s="28"/>
      <c r="AA203" s="28"/>
    </row>
    <row r="204" spans="2:27" ht="24.75" customHeight="1" thickBot="1">
      <c r="B204" s="80"/>
      <c r="S204" s="46"/>
      <c r="T204" s="31"/>
      <c r="U204" s="31"/>
      <c r="V204" s="47"/>
      <c r="W204" s="31"/>
      <c r="X204" s="31"/>
      <c r="Y204" s="31"/>
      <c r="Z204" s="28"/>
      <c r="AA204" s="28"/>
    </row>
    <row r="205" spans="2:27" ht="24.75" customHeight="1" thickBot="1">
      <c r="B205" s="115" t="s">
        <v>635</v>
      </c>
      <c r="C205" s="1"/>
      <c r="J205" s="8"/>
      <c r="K205" s="8"/>
      <c r="O205" s="8"/>
      <c r="P205" s="495" t="s">
        <v>407</v>
      </c>
      <c r="Q205" s="495"/>
      <c r="R205" s="495"/>
      <c r="S205" s="495"/>
      <c r="T205" s="495"/>
      <c r="U205" s="495"/>
      <c r="V205" s="495" t="s">
        <v>112</v>
      </c>
      <c r="W205" s="495"/>
      <c r="X205" s="495"/>
      <c r="Y205" s="495"/>
      <c r="Z205" s="470" t="s">
        <v>399</v>
      </c>
      <c r="AA205" s="470"/>
    </row>
    <row r="206" spans="2:27" ht="24.75" customHeight="1" thickBot="1">
      <c r="B206" s="184"/>
      <c r="C206" s="185"/>
      <c r="D206" s="185"/>
      <c r="E206" s="185"/>
      <c r="F206" s="185"/>
      <c r="G206" s="185"/>
      <c r="H206" s="185"/>
      <c r="I206" s="185"/>
      <c r="J206" s="186"/>
      <c r="K206" s="186"/>
      <c r="L206" s="185"/>
      <c r="M206" s="186"/>
      <c r="N206" s="185"/>
      <c r="O206" s="186"/>
      <c r="P206" s="495"/>
      <c r="Q206" s="495"/>
      <c r="R206" s="495"/>
      <c r="S206" s="495"/>
      <c r="T206" s="495"/>
      <c r="U206" s="495"/>
      <c r="V206" s="495"/>
      <c r="W206" s="495"/>
      <c r="X206" s="495"/>
      <c r="Y206" s="495"/>
      <c r="Z206" s="470"/>
      <c r="AA206" s="470"/>
    </row>
    <row r="207" spans="1:27" ht="24.75" customHeight="1" thickBot="1">
      <c r="A207" s="370"/>
      <c r="B207" s="461" t="s">
        <v>6</v>
      </c>
      <c r="C207" s="461" t="s">
        <v>7</v>
      </c>
      <c r="D207" s="461" t="s">
        <v>8</v>
      </c>
      <c r="E207" s="461" t="s">
        <v>9</v>
      </c>
      <c r="F207" s="461" t="s">
        <v>10</v>
      </c>
      <c r="G207" s="513" t="s">
        <v>11</v>
      </c>
      <c r="H207" s="470" t="s">
        <v>123</v>
      </c>
      <c r="I207" s="511" t="s">
        <v>13</v>
      </c>
      <c r="J207" s="512" t="s">
        <v>14</v>
      </c>
      <c r="K207" s="461" t="s">
        <v>15</v>
      </c>
      <c r="L207" s="515" t="s">
        <v>400</v>
      </c>
      <c r="M207" s="461" t="s">
        <v>17</v>
      </c>
      <c r="N207" s="461" t="s">
        <v>18</v>
      </c>
      <c r="O207" s="461" t="s">
        <v>19</v>
      </c>
      <c r="P207" s="462" t="s">
        <v>20</v>
      </c>
      <c r="Q207" s="462" t="s">
        <v>21</v>
      </c>
      <c r="R207" s="461" t="s">
        <v>22</v>
      </c>
      <c r="S207" s="532" t="s">
        <v>23</v>
      </c>
      <c r="T207" s="533" t="s">
        <v>24</v>
      </c>
      <c r="U207" s="534"/>
      <c r="V207" s="469" t="s">
        <v>25</v>
      </c>
      <c r="W207" s="461"/>
      <c r="X207" s="461" t="s">
        <v>26</v>
      </c>
      <c r="Y207" s="461"/>
      <c r="Z207" s="470"/>
      <c r="AA207" s="470"/>
    </row>
    <row r="208" spans="2:27" ht="24.75" customHeight="1" thickBot="1">
      <c r="B208" s="461"/>
      <c r="C208" s="461"/>
      <c r="D208" s="461"/>
      <c r="E208" s="461"/>
      <c r="F208" s="461"/>
      <c r="G208" s="513"/>
      <c r="H208" s="470"/>
      <c r="I208" s="511"/>
      <c r="J208" s="512"/>
      <c r="K208" s="461"/>
      <c r="L208" s="515"/>
      <c r="M208" s="461"/>
      <c r="N208" s="461"/>
      <c r="O208" s="461"/>
      <c r="P208" s="462"/>
      <c r="Q208" s="462"/>
      <c r="R208" s="461"/>
      <c r="S208" s="462"/>
      <c r="T208" s="535" t="s">
        <v>27</v>
      </c>
      <c r="U208" s="504" t="s">
        <v>28</v>
      </c>
      <c r="V208" s="461"/>
      <c r="W208" s="461"/>
      <c r="X208" s="461"/>
      <c r="Y208" s="461"/>
      <c r="Z208" s="470"/>
      <c r="AA208" s="470"/>
    </row>
    <row r="209" spans="2:30" ht="24.75" customHeight="1" thickBot="1">
      <c r="B209" s="461"/>
      <c r="C209" s="461"/>
      <c r="D209" s="461"/>
      <c r="E209" s="461"/>
      <c r="F209" s="461"/>
      <c r="G209" s="55" t="s">
        <v>29</v>
      </c>
      <c r="H209" s="51" t="s">
        <v>432</v>
      </c>
      <c r="I209" s="55" t="s">
        <v>31</v>
      </c>
      <c r="J209" s="240" t="s">
        <v>292</v>
      </c>
      <c r="K209" s="461"/>
      <c r="L209" s="51" t="s">
        <v>401</v>
      </c>
      <c r="M209" s="461"/>
      <c r="N209" s="461"/>
      <c r="O209" s="461"/>
      <c r="P209" s="462"/>
      <c r="Q209" s="462"/>
      <c r="R209" s="461"/>
      <c r="S209" s="462"/>
      <c r="T209" s="536"/>
      <c r="U209" s="461"/>
      <c r="V209" s="461"/>
      <c r="W209" s="461"/>
      <c r="X209" s="461"/>
      <c r="Y209" s="461"/>
      <c r="Z209" s="461" t="s">
        <v>72</v>
      </c>
      <c r="AA209" s="461"/>
      <c r="AB209" s="31"/>
      <c r="AC209" s="15"/>
      <c r="AD209" s="31"/>
    </row>
    <row r="210" spans="2:29" s="12" customFormat="1" ht="24.75" customHeight="1">
      <c r="B210" s="58" t="s">
        <v>408</v>
      </c>
      <c r="C210" s="338">
        <v>2021</v>
      </c>
      <c r="D210" s="338"/>
      <c r="E210" s="339" t="s">
        <v>34</v>
      </c>
      <c r="F210" s="339"/>
      <c r="G210" s="338" t="s">
        <v>34</v>
      </c>
      <c r="H210" s="338" t="s">
        <v>42</v>
      </c>
      <c r="I210" s="338" t="s">
        <v>58</v>
      </c>
      <c r="J210" s="338" t="s">
        <v>409</v>
      </c>
      <c r="K210" s="340" t="s">
        <v>410</v>
      </c>
      <c r="L210" s="339" t="s">
        <v>409</v>
      </c>
      <c r="M210" s="339" t="s">
        <v>411</v>
      </c>
      <c r="N210" s="339" t="s">
        <v>412</v>
      </c>
      <c r="O210" s="339" t="s">
        <v>185</v>
      </c>
      <c r="P210" s="143">
        <v>75000</v>
      </c>
      <c r="Q210" s="143">
        <v>75000</v>
      </c>
      <c r="R210" s="143"/>
      <c r="S210" s="143">
        <v>150000</v>
      </c>
      <c r="T210" s="339"/>
      <c r="U210" s="339"/>
      <c r="V210" s="623" t="s">
        <v>40</v>
      </c>
      <c r="W210" s="623"/>
      <c r="X210" s="624" t="s">
        <v>413</v>
      </c>
      <c r="Y210" s="624"/>
      <c r="Z210" s="623"/>
      <c r="AA210" s="623"/>
      <c r="AC210" s="18"/>
    </row>
    <row r="211" spans="2:29" s="12" customFormat="1" ht="24.75" customHeight="1">
      <c r="B211" s="61" t="s">
        <v>414</v>
      </c>
      <c r="C211" s="287">
        <v>2021</v>
      </c>
      <c r="D211" s="61"/>
      <c r="E211" s="341" t="s">
        <v>34</v>
      </c>
      <c r="F211" s="61"/>
      <c r="G211" s="287" t="s">
        <v>34</v>
      </c>
      <c r="H211" s="287" t="s">
        <v>42</v>
      </c>
      <c r="I211" s="287" t="s">
        <v>58</v>
      </c>
      <c r="J211" s="287" t="s">
        <v>409</v>
      </c>
      <c r="K211" s="342" t="s">
        <v>415</v>
      </c>
      <c r="L211" s="62" t="s">
        <v>409</v>
      </c>
      <c r="M211" s="62" t="s">
        <v>416</v>
      </c>
      <c r="N211" s="341" t="s">
        <v>412</v>
      </c>
      <c r="O211" s="341" t="s">
        <v>185</v>
      </c>
      <c r="P211" s="143">
        <v>75000</v>
      </c>
      <c r="Q211" s="143">
        <v>75000</v>
      </c>
      <c r="R211" s="143"/>
      <c r="S211" s="143">
        <v>150000</v>
      </c>
      <c r="T211" s="62"/>
      <c r="U211" s="62"/>
      <c r="V211" s="621" t="s">
        <v>40</v>
      </c>
      <c r="W211" s="621"/>
      <c r="X211" s="622" t="s">
        <v>413</v>
      </c>
      <c r="Y211" s="622"/>
      <c r="Z211" s="449"/>
      <c r="AA211" s="449"/>
      <c r="AC211" s="18"/>
    </row>
    <row r="212" spans="2:29" s="12" customFormat="1" ht="24.75" customHeight="1">
      <c r="B212" s="13"/>
      <c r="C212" s="390"/>
      <c r="D212" s="13"/>
      <c r="E212" s="391"/>
      <c r="F212" s="13"/>
      <c r="G212" s="390"/>
      <c r="H212" s="390"/>
      <c r="I212" s="390"/>
      <c r="J212" s="390"/>
      <c r="K212" s="392"/>
      <c r="L212" s="72"/>
      <c r="M212" s="72"/>
      <c r="N212" s="391"/>
      <c r="O212" s="391"/>
      <c r="P212" s="393"/>
      <c r="Q212" s="393"/>
      <c r="R212" s="393"/>
      <c r="S212" s="393"/>
      <c r="T212" s="72"/>
      <c r="U212" s="72"/>
      <c r="V212" s="391"/>
      <c r="W212" s="391"/>
      <c r="X212" s="390"/>
      <c r="Y212" s="390"/>
      <c r="Z212" s="72"/>
      <c r="AA212" s="72"/>
      <c r="AC212" s="18"/>
    </row>
    <row r="213" spans="2:29" s="12" customFormat="1" ht="24.75" customHeight="1" thickBot="1">
      <c r="B213" s="13"/>
      <c r="C213" s="390"/>
      <c r="D213" s="13"/>
      <c r="E213" s="391"/>
      <c r="F213" s="13"/>
      <c r="G213" s="390"/>
      <c r="H213" s="390"/>
      <c r="I213" s="390"/>
      <c r="J213" s="390"/>
      <c r="K213" s="392"/>
      <c r="L213" s="72"/>
      <c r="M213" s="72"/>
      <c r="N213" s="391"/>
      <c r="O213" s="391"/>
      <c r="P213" s="393"/>
      <c r="Q213" s="393"/>
      <c r="R213" s="393"/>
      <c r="S213" s="393"/>
      <c r="T213" s="72"/>
      <c r="U213" s="72"/>
      <c r="V213" s="391"/>
      <c r="W213" s="391"/>
      <c r="X213" s="390"/>
      <c r="Y213" s="390"/>
      <c r="Z213" s="72"/>
      <c r="AA213" s="72"/>
      <c r="AC213" s="18"/>
    </row>
    <row r="214" spans="2:27" ht="24.75" customHeight="1" thickBot="1">
      <c r="B214" s="115" t="s">
        <v>671</v>
      </c>
      <c r="C214" s="1"/>
      <c r="J214" s="8"/>
      <c r="K214" s="8"/>
      <c r="O214" s="8"/>
      <c r="P214" s="393"/>
      <c r="Q214" s="393"/>
      <c r="R214" s="393"/>
      <c r="S214" s="393"/>
      <c r="T214" s="72"/>
      <c r="U214" s="72"/>
      <c r="V214" s="391"/>
      <c r="W214" s="391"/>
      <c r="X214" s="390"/>
      <c r="Y214" s="390"/>
      <c r="Z214" s="72"/>
      <c r="AA214" s="72"/>
    </row>
    <row r="215" spans="2:27" ht="24.75" customHeight="1" thickBot="1">
      <c r="B215" s="80"/>
      <c r="S215" s="46"/>
      <c r="T215" s="31"/>
      <c r="U215" s="31"/>
      <c r="V215" s="47"/>
      <c r="W215" s="31"/>
      <c r="X215" s="31"/>
      <c r="Y215" s="31"/>
      <c r="Z215" s="28"/>
      <c r="AA215" s="28"/>
    </row>
    <row r="216" spans="1:27" ht="24.75" customHeight="1" thickBot="1">
      <c r="A216" s="370"/>
      <c r="B216" s="461" t="s">
        <v>6</v>
      </c>
      <c r="C216" s="461" t="s">
        <v>7</v>
      </c>
      <c r="D216" s="461" t="s">
        <v>8</v>
      </c>
      <c r="E216" s="461" t="s">
        <v>9</v>
      </c>
      <c r="F216" s="461" t="s">
        <v>10</v>
      </c>
      <c r="G216" s="513" t="s">
        <v>11</v>
      </c>
      <c r="H216" s="470" t="s">
        <v>123</v>
      </c>
      <c r="I216" s="511" t="s">
        <v>13</v>
      </c>
      <c r="J216" s="512" t="s">
        <v>14</v>
      </c>
      <c r="K216" s="461" t="s">
        <v>15</v>
      </c>
      <c r="L216" s="515" t="s">
        <v>400</v>
      </c>
      <c r="M216" s="461" t="s">
        <v>17</v>
      </c>
      <c r="N216" s="461" t="s">
        <v>18</v>
      </c>
      <c r="O216" s="461" t="s">
        <v>19</v>
      </c>
      <c r="P216" s="462" t="s">
        <v>20</v>
      </c>
      <c r="Q216" s="462" t="s">
        <v>21</v>
      </c>
      <c r="R216" s="461" t="s">
        <v>22</v>
      </c>
      <c r="S216" s="532" t="s">
        <v>23</v>
      </c>
      <c r="T216" s="533" t="s">
        <v>24</v>
      </c>
      <c r="U216" s="534"/>
      <c r="V216" s="469" t="s">
        <v>25</v>
      </c>
      <c r="W216" s="461"/>
      <c r="X216" s="461" t="s">
        <v>26</v>
      </c>
      <c r="Y216" s="461"/>
      <c r="Z216" s="28"/>
      <c r="AA216" s="28"/>
    </row>
    <row r="217" spans="2:27" ht="24.75" customHeight="1" thickBot="1">
      <c r="B217" s="461"/>
      <c r="C217" s="461"/>
      <c r="D217" s="461"/>
      <c r="E217" s="461"/>
      <c r="F217" s="461"/>
      <c r="G217" s="513"/>
      <c r="H217" s="470"/>
      <c r="I217" s="511"/>
      <c r="J217" s="512"/>
      <c r="K217" s="461"/>
      <c r="L217" s="515"/>
      <c r="M217" s="461"/>
      <c r="N217" s="461"/>
      <c r="O217" s="461"/>
      <c r="P217" s="462"/>
      <c r="Q217" s="462"/>
      <c r="R217" s="461"/>
      <c r="S217" s="462"/>
      <c r="T217" s="535" t="s">
        <v>27</v>
      </c>
      <c r="U217" s="504" t="s">
        <v>28</v>
      </c>
      <c r="V217" s="461"/>
      <c r="W217" s="461"/>
      <c r="X217" s="461"/>
      <c r="Y217" s="461"/>
      <c r="Z217" s="28"/>
      <c r="AA217" s="28"/>
    </row>
    <row r="218" spans="2:27" ht="24.75" customHeight="1" thickBot="1">
      <c r="B218" s="461"/>
      <c r="C218" s="461"/>
      <c r="D218" s="461"/>
      <c r="E218" s="461"/>
      <c r="F218" s="461"/>
      <c r="G218" s="55" t="s">
        <v>29</v>
      </c>
      <c r="H218" s="51" t="s">
        <v>432</v>
      </c>
      <c r="I218" s="55" t="s">
        <v>31</v>
      </c>
      <c r="J218" s="240" t="s">
        <v>292</v>
      </c>
      <c r="K218" s="461"/>
      <c r="L218" s="51" t="s">
        <v>401</v>
      </c>
      <c r="M218" s="461"/>
      <c r="N218" s="461"/>
      <c r="O218" s="461"/>
      <c r="P218" s="462"/>
      <c r="Q218" s="462"/>
      <c r="R218" s="461"/>
      <c r="S218" s="462"/>
      <c r="T218" s="536"/>
      <c r="U218" s="461"/>
      <c r="V218" s="461"/>
      <c r="W218" s="461"/>
      <c r="X218" s="461"/>
      <c r="Y218" s="461"/>
      <c r="Z218" s="461" t="s">
        <v>72</v>
      </c>
      <c r="AA218" s="461"/>
    </row>
    <row r="219" spans="1:102" s="403" customFormat="1" ht="29.25" customHeight="1">
      <c r="A219" s="394"/>
      <c r="B219" s="395" t="s">
        <v>682</v>
      </c>
      <c r="C219" s="396">
        <v>2021</v>
      </c>
      <c r="D219" s="396"/>
      <c r="E219" s="397"/>
      <c r="F219" s="397"/>
      <c r="G219" s="396"/>
      <c r="H219" s="398" t="s">
        <v>115</v>
      </c>
      <c r="I219" s="398" t="s">
        <v>672</v>
      </c>
      <c r="J219" s="398"/>
      <c r="K219" s="397" t="s">
        <v>673</v>
      </c>
      <c r="L219" s="399"/>
      <c r="M219" s="399" t="s">
        <v>674</v>
      </c>
      <c r="N219" s="399" t="s">
        <v>156</v>
      </c>
      <c r="O219" s="400"/>
      <c r="P219" s="401">
        <v>60000</v>
      </c>
      <c r="Q219" s="401">
        <v>60000</v>
      </c>
      <c r="R219" s="401">
        <v>60000</v>
      </c>
      <c r="S219" s="401">
        <v>180000</v>
      </c>
      <c r="T219" s="402"/>
      <c r="U219" s="402"/>
      <c r="V219" s="627"/>
      <c r="W219" s="627"/>
      <c r="X219" s="627"/>
      <c r="Y219" s="627"/>
      <c r="Z219" s="627"/>
      <c r="AA219" s="627"/>
      <c r="AB219" s="1"/>
      <c r="AC219" s="7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</row>
    <row r="220" spans="1:102" s="403" customFormat="1" ht="21" customHeight="1">
      <c r="A220" s="394"/>
      <c r="B220" s="395" t="s">
        <v>683</v>
      </c>
      <c r="C220" s="404">
        <v>2021</v>
      </c>
      <c r="D220" s="404"/>
      <c r="E220" s="402"/>
      <c r="F220" s="402"/>
      <c r="G220" s="404"/>
      <c r="H220" s="399" t="s">
        <v>115</v>
      </c>
      <c r="I220" s="404" t="s">
        <v>675</v>
      </c>
      <c r="J220" s="404">
        <v>1</v>
      </c>
      <c r="K220" s="405" t="s">
        <v>676</v>
      </c>
      <c r="L220" s="404">
        <v>1</v>
      </c>
      <c r="M220" s="404" t="s">
        <v>677</v>
      </c>
      <c r="N220" s="404" t="s">
        <v>678</v>
      </c>
      <c r="O220" s="402"/>
      <c r="P220" s="401">
        <v>150000</v>
      </c>
      <c r="Q220" s="401">
        <v>150000</v>
      </c>
      <c r="R220" s="401">
        <v>150000</v>
      </c>
      <c r="S220" s="401">
        <v>450000</v>
      </c>
      <c r="T220" s="402"/>
      <c r="U220" s="402"/>
      <c r="V220" s="626"/>
      <c r="W220" s="626"/>
      <c r="X220" s="626"/>
      <c r="Y220" s="626"/>
      <c r="Z220" s="626"/>
      <c r="AA220" s="626"/>
      <c r="AB220" s="31"/>
      <c r="AC220" s="15"/>
      <c r="AD220" s="3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</row>
    <row r="221" spans="1:102" s="403" customFormat="1" ht="20.25" customHeight="1">
      <c r="A221" s="394"/>
      <c r="B221" s="395" t="s">
        <v>684</v>
      </c>
      <c r="C221" s="404">
        <v>2021</v>
      </c>
      <c r="D221" s="404"/>
      <c r="E221" s="402"/>
      <c r="F221" s="402"/>
      <c r="G221" s="404"/>
      <c r="H221" s="399" t="s">
        <v>115</v>
      </c>
      <c r="I221" s="404" t="s">
        <v>672</v>
      </c>
      <c r="J221" s="404">
        <v>1</v>
      </c>
      <c r="K221" s="405" t="s">
        <v>679</v>
      </c>
      <c r="L221" s="404">
        <v>1</v>
      </c>
      <c r="M221" s="404" t="s">
        <v>677</v>
      </c>
      <c r="N221" s="404" t="s">
        <v>62</v>
      </c>
      <c r="O221" s="402"/>
      <c r="P221" s="401">
        <v>900000</v>
      </c>
      <c r="Q221" s="401">
        <v>900000</v>
      </c>
      <c r="R221" s="401">
        <v>900000</v>
      </c>
      <c r="S221" s="401">
        <v>2700000</v>
      </c>
      <c r="T221" s="402"/>
      <c r="U221" s="402"/>
      <c r="V221" s="626"/>
      <c r="W221" s="626"/>
      <c r="X221" s="626"/>
      <c r="Y221" s="626"/>
      <c r="Z221" s="626"/>
      <c r="AA221" s="626"/>
      <c r="AB221" s="12"/>
      <c r="AC221" s="18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</row>
    <row r="222" spans="1:102" s="403" customFormat="1" ht="23.25" customHeight="1">
      <c r="A222" s="394"/>
      <c r="B222" s="395" t="s">
        <v>685</v>
      </c>
      <c r="C222" s="404">
        <v>2021</v>
      </c>
      <c r="D222" s="404"/>
      <c r="E222" s="400"/>
      <c r="F222" s="400"/>
      <c r="G222" s="404"/>
      <c r="H222" s="399" t="s">
        <v>115</v>
      </c>
      <c r="I222" s="399" t="s">
        <v>680</v>
      </c>
      <c r="J222" s="399"/>
      <c r="K222" s="400" t="s">
        <v>681</v>
      </c>
      <c r="L222" s="399"/>
      <c r="M222" s="399" t="s">
        <v>677</v>
      </c>
      <c r="N222" s="399" t="s">
        <v>121</v>
      </c>
      <c r="O222" s="400"/>
      <c r="P222" s="406">
        <v>119989.62</v>
      </c>
      <c r="Q222" s="406">
        <v>0</v>
      </c>
      <c r="R222" s="406">
        <v>0</v>
      </c>
      <c r="S222" s="401">
        <v>119989.62</v>
      </c>
      <c r="T222" s="407"/>
      <c r="U222" s="402"/>
      <c r="V222" s="404"/>
      <c r="W222" s="404"/>
      <c r="X222" s="404"/>
      <c r="Y222" s="404"/>
      <c r="Z222" s="404"/>
      <c r="AA222" s="404"/>
      <c r="AB222" s="12"/>
      <c r="AC222" s="18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</row>
    <row r="223" spans="2:27" ht="24.75" customHeight="1">
      <c r="B223" s="80"/>
      <c r="S223" s="46"/>
      <c r="T223" s="31"/>
      <c r="U223" s="31"/>
      <c r="V223" s="47"/>
      <c r="W223" s="31"/>
      <c r="X223" s="31"/>
      <c r="Y223" s="31"/>
      <c r="Z223" s="28"/>
      <c r="AA223" s="28"/>
    </row>
    <row r="224" spans="2:27" ht="24.75" customHeight="1" thickBot="1">
      <c r="B224" s="80"/>
      <c r="E224" s="1"/>
      <c r="S224" s="46"/>
      <c r="T224" s="31"/>
      <c r="U224" s="31"/>
      <c r="V224" s="47"/>
      <c r="W224" s="31"/>
      <c r="X224" s="31"/>
      <c r="Y224" s="31"/>
      <c r="Z224" s="28"/>
      <c r="AA224" s="28"/>
    </row>
    <row r="225" spans="2:27" ht="24.75" customHeight="1" thickBot="1">
      <c r="B225" s="115" t="s">
        <v>429</v>
      </c>
      <c r="C225" s="1"/>
      <c r="J225" s="8"/>
      <c r="K225" s="8"/>
      <c r="O225" s="8"/>
      <c r="P225" s="463" t="s">
        <v>407</v>
      </c>
      <c r="Q225" s="463"/>
      <c r="R225" s="463"/>
      <c r="S225" s="463"/>
      <c r="T225" s="463"/>
      <c r="U225" s="463"/>
      <c r="V225" s="463" t="s">
        <v>112</v>
      </c>
      <c r="W225" s="463"/>
      <c r="X225" s="463"/>
      <c r="Y225" s="463"/>
      <c r="Z225" s="461" t="s">
        <v>430</v>
      </c>
      <c r="AA225" s="461"/>
    </row>
    <row r="226" spans="2:27" ht="24.75" customHeight="1" thickBot="1">
      <c r="B226" s="184"/>
      <c r="C226" s="185"/>
      <c r="D226" s="185"/>
      <c r="E226" s="185"/>
      <c r="F226" s="185"/>
      <c r="G226" s="185"/>
      <c r="H226" s="185"/>
      <c r="I226" s="185"/>
      <c r="J226" s="186"/>
      <c r="K226" s="186"/>
      <c r="L226" s="185"/>
      <c r="M226" s="186"/>
      <c r="N226" s="185"/>
      <c r="O226" s="186"/>
      <c r="P226" s="463"/>
      <c r="Q226" s="463"/>
      <c r="R226" s="463"/>
      <c r="S226" s="463"/>
      <c r="T226" s="463"/>
      <c r="U226" s="463"/>
      <c r="V226" s="463"/>
      <c r="W226" s="463"/>
      <c r="X226" s="463"/>
      <c r="Y226" s="463"/>
      <c r="Z226" s="461"/>
      <c r="AA226" s="461"/>
    </row>
    <row r="227" spans="2:27" ht="24.75" customHeight="1">
      <c r="B227" s="461" t="s">
        <v>6</v>
      </c>
      <c r="C227" s="461" t="s">
        <v>7</v>
      </c>
      <c r="D227" s="461" t="s">
        <v>8</v>
      </c>
      <c r="E227" s="461" t="s">
        <v>9</v>
      </c>
      <c r="F227" s="461" t="s">
        <v>10</v>
      </c>
      <c r="G227" s="461" t="s">
        <v>11</v>
      </c>
      <c r="H227" s="461" t="s">
        <v>123</v>
      </c>
      <c r="I227" s="462" t="s">
        <v>13</v>
      </c>
      <c r="J227" s="461" t="s">
        <v>14</v>
      </c>
      <c r="K227" s="461" t="s">
        <v>15</v>
      </c>
      <c r="L227" s="465" t="s">
        <v>431</v>
      </c>
      <c r="M227" s="461" t="s">
        <v>17</v>
      </c>
      <c r="N227" s="461" t="s">
        <v>18</v>
      </c>
      <c r="O227" s="461" t="s">
        <v>19</v>
      </c>
      <c r="P227" s="462" t="s">
        <v>20</v>
      </c>
      <c r="Q227" s="462" t="s">
        <v>21</v>
      </c>
      <c r="R227" s="461" t="s">
        <v>22</v>
      </c>
      <c r="S227" s="462" t="s">
        <v>23</v>
      </c>
      <c r="T227" s="461" t="s">
        <v>24</v>
      </c>
      <c r="U227" s="461"/>
      <c r="V227" s="461" t="s">
        <v>25</v>
      </c>
      <c r="W227" s="461"/>
      <c r="X227" s="461" t="s">
        <v>26</v>
      </c>
      <c r="Y227" s="461"/>
      <c r="Z227" s="461"/>
      <c r="AA227" s="461"/>
    </row>
    <row r="228" spans="2:27" ht="24.75" customHeight="1">
      <c r="B228" s="461"/>
      <c r="C228" s="461"/>
      <c r="D228" s="461"/>
      <c r="E228" s="461"/>
      <c r="F228" s="461"/>
      <c r="G228" s="461"/>
      <c r="H228" s="461"/>
      <c r="I228" s="462"/>
      <c r="J228" s="461"/>
      <c r="K228" s="461"/>
      <c r="L228" s="465"/>
      <c r="M228" s="461"/>
      <c r="N228" s="461"/>
      <c r="O228" s="461"/>
      <c r="P228" s="462"/>
      <c r="Q228" s="462"/>
      <c r="R228" s="461"/>
      <c r="S228" s="462"/>
      <c r="T228" s="462" t="s">
        <v>27</v>
      </c>
      <c r="U228" s="461" t="s">
        <v>28</v>
      </c>
      <c r="V228" s="461"/>
      <c r="W228" s="461"/>
      <c r="X228" s="461"/>
      <c r="Y228" s="461"/>
      <c r="Z228" s="461"/>
      <c r="AA228" s="461"/>
    </row>
    <row r="229" spans="1:30" ht="24.75" customHeight="1" thickBot="1">
      <c r="A229" s="374"/>
      <c r="B229" s="461"/>
      <c r="C229" s="461"/>
      <c r="D229" s="461"/>
      <c r="E229" s="461"/>
      <c r="F229" s="461"/>
      <c r="G229" s="51" t="s">
        <v>29</v>
      </c>
      <c r="H229" s="51" t="s">
        <v>432</v>
      </c>
      <c r="I229" s="100" t="s">
        <v>31</v>
      </c>
      <c r="J229" s="100" t="s">
        <v>292</v>
      </c>
      <c r="K229" s="461"/>
      <c r="L229" s="51" t="s">
        <v>433</v>
      </c>
      <c r="M229" s="461"/>
      <c r="N229" s="461"/>
      <c r="O229" s="461"/>
      <c r="P229" s="462"/>
      <c r="Q229" s="462"/>
      <c r="R229" s="461"/>
      <c r="S229" s="462"/>
      <c r="T229" s="462"/>
      <c r="U229" s="461"/>
      <c r="V229" s="461"/>
      <c r="W229" s="461"/>
      <c r="X229" s="461"/>
      <c r="Y229" s="461"/>
      <c r="Z229" s="461" t="s">
        <v>72</v>
      </c>
      <c r="AA229" s="461"/>
      <c r="AB229" s="31"/>
      <c r="AC229" s="15"/>
      <c r="AD229" s="31"/>
    </row>
    <row r="230" spans="1:27" s="6" customFormat="1" ht="24.75" customHeight="1">
      <c r="A230" s="12"/>
      <c r="B230" s="85" t="s">
        <v>434</v>
      </c>
      <c r="C230" s="85">
        <v>2020</v>
      </c>
      <c r="D230" s="85"/>
      <c r="E230" s="86"/>
      <c r="F230" s="86"/>
      <c r="G230" s="85" t="s">
        <v>35</v>
      </c>
      <c r="H230" s="85"/>
      <c r="I230" s="91" t="s">
        <v>58</v>
      </c>
      <c r="J230" s="155"/>
      <c r="K230" s="245" t="s">
        <v>435</v>
      </c>
      <c r="L230" s="85">
        <v>1</v>
      </c>
      <c r="M230" s="85" t="s">
        <v>436</v>
      </c>
      <c r="N230" s="85" t="s">
        <v>437</v>
      </c>
      <c r="O230" s="246"/>
      <c r="P230" s="225">
        <v>427603.5</v>
      </c>
      <c r="Q230" s="225">
        <v>47511.5</v>
      </c>
      <c r="R230" s="225"/>
      <c r="S230" s="225">
        <f>P230+Q230</f>
        <v>475115</v>
      </c>
      <c r="T230" s="86">
        <v>0</v>
      </c>
      <c r="U230" s="86" t="s">
        <v>438</v>
      </c>
      <c r="V230" s="519"/>
      <c r="W230" s="519"/>
      <c r="X230" s="464" t="s">
        <v>167</v>
      </c>
      <c r="Y230" s="464"/>
      <c r="Z230" s="519"/>
      <c r="AA230" s="519"/>
    </row>
    <row r="231" ht="24.75" customHeight="1">
      <c r="B231" s="80"/>
    </row>
    <row r="232" spans="1:5" ht="24.75" customHeight="1">
      <c r="A232" s="19"/>
      <c r="B232" s="80"/>
      <c r="E232" s="1"/>
    </row>
    <row r="233" spans="1:29" s="3" customFormat="1" ht="24.75" customHeight="1">
      <c r="A233" s="19"/>
      <c r="B233" s="115" t="s">
        <v>439</v>
      </c>
      <c r="C233" s="1"/>
      <c r="E233" s="28"/>
      <c r="F233" s="28"/>
      <c r="G233" s="28"/>
      <c r="H233" s="28"/>
      <c r="I233" s="28"/>
      <c r="J233" s="44"/>
      <c r="K233" s="44"/>
      <c r="L233" s="28"/>
      <c r="M233" s="44"/>
      <c r="N233" s="28"/>
      <c r="O233" s="44"/>
      <c r="P233" s="463" t="s">
        <v>407</v>
      </c>
      <c r="Q233" s="463"/>
      <c r="R233" s="463"/>
      <c r="S233" s="463"/>
      <c r="T233" s="463"/>
      <c r="U233" s="463"/>
      <c r="V233" s="463" t="s">
        <v>112</v>
      </c>
      <c r="W233" s="463"/>
      <c r="X233" s="463"/>
      <c r="Y233" s="463"/>
      <c r="Z233" s="469" t="s">
        <v>440</v>
      </c>
      <c r="AA233" s="469"/>
      <c r="AC233" s="7"/>
    </row>
    <row r="234" spans="1:29" s="3" customFormat="1" ht="24.75" customHeight="1" thickBot="1">
      <c r="A234" s="19"/>
      <c r="B234" s="80"/>
      <c r="E234" s="52"/>
      <c r="F234" s="52"/>
      <c r="G234" s="52"/>
      <c r="H234" s="52"/>
      <c r="I234" s="52"/>
      <c r="J234" s="53"/>
      <c r="K234" s="53"/>
      <c r="L234" s="52"/>
      <c r="M234" s="53"/>
      <c r="N234" s="52"/>
      <c r="O234" s="53"/>
      <c r="P234" s="463"/>
      <c r="Q234" s="463"/>
      <c r="R234" s="463"/>
      <c r="S234" s="463"/>
      <c r="T234" s="463"/>
      <c r="U234" s="463"/>
      <c r="V234" s="463"/>
      <c r="W234" s="463"/>
      <c r="X234" s="463"/>
      <c r="Y234" s="463"/>
      <c r="Z234" s="469"/>
      <c r="AA234" s="469"/>
      <c r="AC234" s="7"/>
    </row>
    <row r="235" spans="1:29" s="3" customFormat="1" ht="24.75" customHeight="1" thickBot="1">
      <c r="A235" s="19"/>
      <c r="B235" s="516" t="s">
        <v>6</v>
      </c>
      <c r="C235" s="469" t="s">
        <v>7</v>
      </c>
      <c r="D235" s="461" t="s">
        <v>8</v>
      </c>
      <c r="E235" s="461" t="s">
        <v>9</v>
      </c>
      <c r="F235" s="461" t="s">
        <v>10</v>
      </c>
      <c r="G235" s="461" t="s">
        <v>11</v>
      </c>
      <c r="H235" s="461" t="s">
        <v>123</v>
      </c>
      <c r="I235" s="462" t="s">
        <v>13</v>
      </c>
      <c r="J235" s="461" t="s">
        <v>14</v>
      </c>
      <c r="K235" s="461" t="s">
        <v>15</v>
      </c>
      <c r="L235" s="515" t="s">
        <v>400</v>
      </c>
      <c r="M235" s="461" t="s">
        <v>17</v>
      </c>
      <c r="N235" s="461" t="s">
        <v>18</v>
      </c>
      <c r="O235" s="461" t="s">
        <v>19</v>
      </c>
      <c r="P235" s="462" t="s">
        <v>20</v>
      </c>
      <c r="Q235" s="462" t="s">
        <v>21</v>
      </c>
      <c r="R235" s="461" t="s">
        <v>22</v>
      </c>
      <c r="S235" s="462" t="s">
        <v>23</v>
      </c>
      <c r="T235" s="488" t="s">
        <v>24</v>
      </c>
      <c r="U235" s="488"/>
      <c r="V235" s="461" t="s">
        <v>25</v>
      </c>
      <c r="W235" s="461"/>
      <c r="X235" s="461" t="s">
        <v>26</v>
      </c>
      <c r="Y235" s="461"/>
      <c r="Z235" s="469"/>
      <c r="AA235" s="469"/>
      <c r="AC235" s="10"/>
    </row>
    <row r="236" spans="1:29" s="3" customFormat="1" ht="24.75" customHeight="1" thickBot="1">
      <c r="A236" s="12"/>
      <c r="B236" s="517"/>
      <c r="C236" s="469"/>
      <c r="D236" s="461"/>
      <c r="E236" s="461"/>
      <c r="F236" s="461"/>
      <c r="G236" s="461"/>
      <c r="H236" s="461"/>
      <c r="I236" s="462"/>
      <c r="J236" s="461"/>
      <c r="K236" s="461"/>
      <c r="L236" s="515"/>
      <c r="M236" s="461"/>
      <c r="N236" s="461"/>
      <c r="O236" s="461"/>
      <c r="P236" s="462"/>
      <c r="Q236" s="462"/>
      <c r="R236" s="461"/>
      <c r="S236" s="462"/>
      <c r="T236" s="462" t="s">
        <v>27</v>
      </c>
      <c r="U236" s="465" t="s">
        <v>28</v>
      </c>
      <c r="V236" s="461"/>
      <c r="W236" s="461"/>
      <c r="X236" s="461"/>
      <c r="Y236" s="461"/>
      <c r="Z236" s="469"/>
      <c r="AA236" s="469"/>
      <c r="AC236" s="10"/>
    </row>
    <row r="237" spans="2:30" ht="24.75" customHeight="1" thickBot="1">
      <c r="B237" s="518"/>
      <c r="C237" s="469"/>
      <c r="D237" s="461"/>
      <c r="E237" s="461"/>
      <c r="F237" s="461"/>
      <c r="G237" s="51" t="s">
        <v>29</v>
      </c>
      <c r="H237" s="51" t="s">
        <v>432</v>
      </c>
      <c r="I237" s="51" t="s">
        <v>31</v>
      </c>
      <c r="J237" s="51" t="s">
        <v>292</v>
      </c>
      <c r="K237" s="461"/>
      <c r="L237" s="54" t="s">
        <v>401</v>
      </c>
      <c r="M237" s="461"/>
      <c r="N237" s="461"/>
      <c r="O237" s="461"/>
      <c r="P237" s="462"/>
      <c r="Q237" s="462"/>
      <c r="R237" s="461"/>
      <c r="S237" s="462"/>
      <c r="T237" s="462"/>
      <c r="U237" s="465"/>
      <c r="V237" s="465"/>
      <c r="W237" s="461"/>
      <c r="X237" s="461"/>
      <c r="Y237" s="461"/>
      <c r="Z237" s="469"/>
      <c r="AA237" s="469"/>
      <c r="AB237" s="31"/>
      <c r="AC237" s="15"/>
      <c r="AD237" s="31"/>
    </row>
    <row r="238" spans="2:27" s="12" customFormat="1" ht="24.75" customHeight="1">
      <c r="B238" s="58" t="s">
        <v>686</v>
      </c>
      <c r="C238" s="61">
        <v>2022</v>
      </c>
      <c r="D238" s="61" t="s">
        <v>118</v>
      </c>
      <c r="E238" s="58"/>
      <c r="F238" s="58"/>
      <c r="G238" s="61" t="s">
        <v>34</v>
      </c>
      <c r="H238" s="61" t="s">
        <v>115</v>
      </c>
      <c r="I238" s="61" t="s">
        <v>58</v>
      </c>
      <c r="J238" s="61" t="s">
        <v>116</v>
      </c>
      <c r="K238" s="63" t="s">
        <v>119</v>
      </c>
      <c r="L238" s="61">
        <v>1</v>
      </c>
      <c r="M238" s="61" t="s">
        <v>120</v>
      </c>
      <c r="N238" s="61" t="s">
        <v>121</v>
      </c>
      <c r="O238" s="61"/>
      <c r="P238" s="225">
        <v>34538719.35</v>
      </c>
      <c r="Q238" s="225">
        <v>34538719.35</v>
      </c>
      <c r="R238" s="225">
        <v>0</v>
      </c>
      <c r="S238" s="225">
        <v>69077438.7</v>
      </c>
      <c r="T238" s="135"/>
      <c r="U238" s="135"/>
      <c r="V238" s="514"/>
      <c r="W238" s="514"/>
      <c r="X238" s="514"/>
      <c r="Y238" s="514"/>
      <c r="Z238" s="514"/>
      <c r="AA238" s="514"/>
    </row>
    <row r="239" spans="2:27" s="12" customFormat="1" ht="24.75" customHeight="1">
      <c r="B239" s="13"/>
      <c r="C239" s="13"/>
      <c r="D239" s="13"/>
      <c r="E239" s="13"/>
      <c r="F239" s="13"/>
      <c r="G239" s="13"/>
      <c r="H239" s="13"/>
      <c r="I239" s="13"/>
      <c r="J239" s="13"/>
      <c r="K239" s="73"/>
      <c r="L239" s="13"/>
      <c r="M239" s="13"/>
      <c r="N239" s="13"/>
      <c r="O239" s="13"/>
      <c r="P239" s="136"/>
      <c r="Q239" s="136"/>
      <c r="R239" s="136"/>
      <c r="S239" s="136"/>
      <c r="T239" s="76"/>
      <c r="U239" s="76"/>
      <c r="V239" s="76"/>
      <c r="W239" s="76"/>
      <c r="X239" s="76"/>
      <c r="Y239" s="76"/>
      <c r="Z239" s="76"/>
      <c r="AA239" s="76"/>
    </row>
    <row r="240" ht="24.75" customHeight="1">
      <c r="B240" s="80"/>
    </row>
    <row r="241" spans="2:27" ht="24.75" customHeight="1">
      <c r="B241" s="115" t="s">
        <v>441</v>
      </c>
      <c r="C241" s="1"/>
      <c r="D241" s="4"/>
      <c r="E241" s="1"/>
      <c r="J241" s="8"/>
      <c r="K241" s="8"/>
      <c r="O241" s="8"/>
      <c r="P241" s="463" t="s">
        <v>407</v>
      </c>
      <c r="Q241" s="463"/>
      <c r="R241" s="463"/>
      <c r="S241" s="463"/>
      <c r="T241" s="463"/>
      <c r="U241" s="463"/>
      <c r="V241" s="463" t="s">
        <v>112</v>
      </c>
      <c r="W241" s="463"/>
      <c r="X241" s="463"/>
      <c r="Y241" s="463"/>
      <c r="Z241" s="461" t="s">
        <v>52</v>
      </c>
      <c r="AA241" s="461"/>
    </row>
    <row r="242" spans="2:27" ht="24.75" customHeight="1">
      <c r="B242" s="184"/>
      <c r="C242" s="185"/>
      <c r="D242" s="185"/>
      <c r="E242" s="185"/>
      <c r="F242" s="185"/>
      <c r="G242" s="185"/>
      <c r="H242" s="185"/>
      <c r="I242" s="185"/>
      <c r="J242" s="186"/>
      <c r="K242" s="186"/>
      <c r="L242" s="185"/>
      <c r="M242" s="186"/>
      <c r="N242" s="185"/>
      <c r="O242" s="186"/>
      <c r="P242" s="463"/>
      <c r="Q242" s="463"/>
      <c r="R242" s="463"/>
      <c r="S242" s="463"/>
      <c r="T242" s="463"/>
      <c r="U242" s="463"/>
      <c r="V242" s="463"/>
      <c r="W242" s="463"/>
      <c r="X242" s="463"/>
      <c r="Y242" s="463"/>
      <c r="Z242" s="461"/>
      <c r="AA242" s="461"/>
    </row>
    <row r="243" spans="2:27" ht="24.75" customHeight="1">
      <c r="B243" s="461" t="s">
        <v>6</v>
      </c>
      <c r="C243" s="461" t="s">
        <v>7</v>
      </c>
      <c r="D243" s="461" t="s">
        <v>8</v>
      </c>
      <c r="E243" s="461" t="s">
        <v>9</v>
      </c>
      <c r="F243" s="461" t="s">
        <v>10</v>
      </c>
      <c r="G243" s="513" t="s">
        <v>11</v>
      </c>
      <c r="H243" s="470" t="s">
        <v>123</v>
      </c>
      <c r="I243" s="511" t="s">
        <v>13</v>
      </c>
      <c r="J243" s="512" t="s">
        <v>14</v>
      </c>
      <c r="K243" s="461" t="s">
        <v>15</v>
      </c>
      <c r="L243" s="461" t="s">
        <v>400</v>
      </c>
      <c r="M243" s="461" t="s">
        <v>17</v>
      </c>
      <c r="N243" s="461" t="s">
        <v>18</v>
      </c>
      <c r="O243" s="461" t="s">
        <v>19</v>
      </c>
      <c r="P243" s="462" t="s">
        <v>20</v>
      </c>
      <c r="Q243" s="462" t="s">
        <v>21</v>
      </c>
      <c r="R243" s="461" t="s">
        <v>22</v>
      </c>
      <c r="S243" s="462" t="s">
        <v>23</v>
      </c>
      <c r="T243" s="461" t="s">
        <v>24</v>
      </c>
      <c r="U243" s="461"/>
      <c r="V243" s="461" t="s">
        <v>25</v>
      </c>
      <c r="W243" s="461"/>
      <c r="X243" s="461" t="s">
        <v>26</v>
      </c>
      <c r="Y243" s="461"/>
      <c r="Z243" s="461"/>
      <c r="AA243" s="461"/>
    </row>
    <row r="244" spans="2:27" ht="24.75" customHeight="1">
      <c r="B244" s="461"/>
      <c r="C244" s="461"/>
      <c r="D244" s="461"/>
      <c r="E244" s="461"/>
      <c r="F244" s="461"/>
      <c r="G244" s="513"/>
      <c r="H244" s="470"/>
      <c r="I244" s="511"/>
      <c r="J244" s="512"/>
      <c r="K244" s="461"/>
      <c r="L244" s="461"/>
      <c r="M244" s="461"/>
      <c r="N244" s="461"/>
      <c r="O244" s="461"/>
      <c r="P244" s="462"/>
      <c r="Q244" s="462"/>
      <c r="R244" s="461"/>
      <c r="S244" s="462"/>
      <c r="T244" s="462" t="s">
        <v>27</v>
      </c>
      <c r="U244" s="461" t="s">
        <v>28</v>
      </c>
      <c r="V244" s="461"/>
      <c r="W244" s="461"/>
      <c r="X244" s="461"/>
      <c r="Y244" s="461"/>
      <c r="Z244" s="461"/>
      <c r="AA244" s="461"/>
    </row>
    <row r="245" spans="1:30" ht="24.75" customHeight="1" thickBot="1">
      <c r="A245" s="19"/>
      <c r="B245" s="461"/>
      <c r="C245" s="461"/>
      <c r="D245" s="461"/>
      <c r="E245" s="461"/>
      <c r="F245" s="461"/>
      <c r="G245" s="51" t="s">
        <v>29</v>
      </c>
      <c r="H245" s="51" t="s">
        <v>432</v>
      </c>
      <c r="I245" s="51" t="s">
        <v>31</v>
      </c>
      <c r="J245" s="51" t="s">
        <v>292</v>
      </c>
      <c r="K245" s="461"/>
      <c r="L245" s="84" t="s">
        <v>401</v>
      </c>
      <c r="M245" s="461"/>
      <c r="N245" s="461"/>
      <c r="O245" s="461"/>
      <c r="P245" s="462"/>
      <c r="Q245" s="462"/>
      <c r="R245" s="461"/>
      <c r="S245" s="462"/>
      <c r="T245" s="462"/>
      <c r="U245" s="461"/>
      <c r="V245" s="461"/>
      <c r="W245" s="461"/>
      <c r="X245" s="461"/>
      <c r="Y245" s="461"/>
      <c r="Z245" s="461"/>
      <c r="AA245" s="461"/>
      <c r="AB245" s="31"/>
      <c r="AC245" s="15"/>
      <c r="AD245" s="31"/>
    </row>
    <row r="246" spans="1:27" s="3" customFormat="1" ht="56.25" customHeight="1">
      <c r="A246" s="370"/>
      <c r="B246" s="275" t="s">
        <v>442</v>
      </c>
      <c r="C246" s="85">
        <v>2021</v>
      </c>
      <c r="D246" s="85" t="s">
        <v>443</v>
      </c>
      <c r="E246" s="86" t="s">
        <v>34</v>
      </c>
      <c r="F246" s="86"/>
      <c r="G246" s="85" t="s">
        <v>34</v>
      </c>
      <c r="H246" s="85" t="s">
        <v>42</v>
      </c>
      <c r="I246" s="85" t="s">
        <v>37</v>
      </c>
      <c r="J246" s="85" t="s">
        <v>444</v>
      </c>
      <c r="K246" s="361" t="s">
        <v>445</v>
      </c>
      <c r="L246" s="85">
        <v>1</v>
      </c>
      <c r="M246" s="85" t="s">
        <v>446</v>
      </c>
      <c r="N246" s="85" t="s">
        <v>447</v>
      </c>
      <c r="O246" s="85" t="s">
        <v>35</v>
      </c>
      <c r="P246" s="225">
        <v>81788.8</v>
      </c>
      <c r="Q246" s="225">
        <v>163857.73</v>
      </c>
      <c r="R246" s="225">
        <v>182047.47</v>
      </c>
      <c r="S246" s="89">
        <f>SUM(P246:R246)</f>
        <v>427694</v>
      </c>
      <c r="T246" s="86" t="s">
        <v>34</v>
      </c>
      <c r="U246" s="86"/>
      <c r="V246" s="464" t="s">
        <v>40</v>
      </c>
      <c r="W246" s="464"/>
      <c r="X246" s="478" t="s">
        <v>448</v>
      </c>
      <c r="Y246" s="478"/>
      <c r="Z246" s="464"/>
      <c r="AA246" s="464"/>
    </row>
    <row r="247" spans="2:29" ht="39" customHeight="1">
      <c r="B247" s="190" t="s">
        <v>449</v>
      </c>
      <c r="C247" s="274">
        <v>2020</v>
      </c>
      <c r="D247" s="275" t="s">
        <v>450</v>
      </c>
      <c r="E247" s="275" t="s">
        <v>63</v>
      </c>
      <c r="F247" s="275" t="s">
        <v>63</v>
      </c>
      <c r="G247" s="275" t="s">
        <v>63</v>
      </c>
      <c r="H247" s="275" t="s">
        <v>451</v>
      </c>
      <c r="I247" s="275" t="s">
        <v>452</v>
      </c>
      <c r="J247" s="345" t="s">
        <v>642</v>
      </c>
      <c r="K247" s="362" t="s">
        <v>453</v>
      </c>
      <c r="L247" s="275">
        <v>1</v>
      </c>
      <c r="M247" s="275" t="s">
        <v>454</v>
      </c>
      <c r="N247" s="275" t="s">
        <v>455</v>
      </c>
      <c r="O247" s="276" t="s">
        <v>97</v>
      </c>
      <c r="P247" s="346">
        <v>3000000</v>
      </c>
      <c r="Q247" s="346">
        <v>3800000</v>
      </c>
      <c r="R247" s="346">
        <v>3334813.6</v>
      </c>
      <c r="S247" s="346">
        <f>P247+Q247+R247</f>
        <v>10134813.6</v>
      </c>
      <c r="T247" s="276">
        <v>0</v>
      </c>
      <c r="U247" s="276">
        <v>0</v>
      </c>
      <c r="V247" s="509">
        <v>237377</v>
      </c>
      <c r="W247" s="509"/>
      <c r="X247" s="510" t="s">
        <v>456</v>
      </c>
      <c r="Y247" s="510"/>
      <c r="Z247" s="510" t="s">
        <v>63</v>
      </c>
      <c r="AA247" s="510"/>
      <c r="AC247" s="1"/>
    </row>
    <row r="248" spans="1:27" s="357" customFormat="1" ht="54.75" customHeight="1">
      <c r="A248" s="367"/>
      <c r="B248" s="190" t="s">
        <v>650</v>
      </c>
      <c r="C248" s="352">
        <v>2022</v>
      </c>
      <c r="D248" s="190"/>
      <c r="E248" s="349" t="s">
        <v>34</v>
      </c>
      <c r="F248" s="349"/>
      <c r="G248" s="190" t="s">
        <v>34</v>
      </c>
      <c r="H248" s="190" t="s">
        <v>42</v>
      </c>
      <c r="I248" s="190" t="s">
        <v>37</v>
      </c>
      <c r="J248" s="190" t="s">
        <v>643</v>
      </c>
      <c r="K248" s="363" t="s">
        <v>654</v>
      </c>
      <c r="L248" s="190">
        <v>1</v>
      </c>
      <c r="M248" s="190" t="s">
        <v>644</v>
      </c>
      <c r="N248" s="190" t="s">
        <v>645</v>
      </c>
      <c r="O248" s="25" t="s">
        <v>35</v>
      </c>
      <c r="P248" s="359"/>
      <c r="Q248" s="359">
        <v>533501.74</v>
      </c>
      <c r="R248" s="359">
        <v>133375.44</v>
      </c>
      <c r="S248" s="360">
        <f>SUM(P248:R248)</f>
        <v>666877.1799999999</v>
      </c>
      <c r="T248" s="300"/>
      <c r="U248" s="358"/>
      <c r="V248" s="523" t="s">
        <v>40</v>
      </c>
      <c r="W248" s="524"/>
      <c r="X248" s="525" t="s">
        <v>448</v>
      </c>
      <c r="Y248" s="525"/>
      <c r="Z248" s="619"/>
      <c r="AA248" s="619"/>
    </row>
    <row r="249" spans="1:27" s="357" customFormat="1" ht="56.25" customHeight="1">
      <c r="A249" s="367"/>
      <c r="B249" s="190" t="s">
        <v>651</v>
      </c>
      <c r="C249" s="352">
        <v>2021</v>
      </c>
      <c r="D249" s="190"/>
      <c r="E249" s="190" t="s">
        <v>34</v>
      </c>
      <c r="F249" s="190"/>
      <c r="G249" s="190" t="s">
        <v>34</v>
      </c>
      <c r="H249" s="190" t="s">
        <v>42</v>
      </c>
      <c r="I249" s="190" t="s">
        <v>37</v>
      </c>
      <c r="J249" s="190" t="s">
        <v>643</v>
      </c>
      <c r="K249" s="363" t="s">
        <v>655</v>
      </c>
      <c r="L249" s="190">
        <v>1</v>
      </c>
      <c r="M249" s="190" t="s">
        <v>644</v>
      </c>
      <c r="N249" s="190" t="s">
        <v>447</v>
      </c>
      <c r="O249" s="190" t="s">
        <v>35</v>
      </c>
      <c r="P249" s="359">
        <v>737970.1</v>
      </c>
      <c r="Q249" s="359">
        <v>959076.8</v>
      </c>
      <c r="R249" s="359">
        <v>221106.7</v>
      </c>
      <c r="S249" s="360">
        <f>SUM(P249:R249)</f>
        <v>1918153.5999999999</v>
      </c>
      <c r="T249" s="349"/>
      <c r="U249" s="349"/>
      <c r="V249" s="523" t="s">
        <v>40</v>
      </c>
      <c r="W249" s="524"/>
      <c r="X249" s="525" t="s">
        <v>448</v>
      </c>
      <c r="Y249" s="525"/>
      <c r="Z249" s="524"/>
      <c r="AA249" s="524"/>
    </row>
    <row r="250" spans="1:27" s="357" customFormat="1" ht="51">
      <c r="A250" s="367"/>
      <c r="B250" s="190" t="s">
        <v>652</v>
      </c>
      <c r="C250" s="352">
        <v>2021</v>
      </c>
      <c r="D250" s="190"/>
      <c r="E250" s="190" t="s">
        <v>34</v>
      </c>
      <c r="F250" s="190"/>
      <c r="G250" s="190" t="s">
        <v>34</v>
      </c>
      <c r="H250" s="190" t="s">
        <v>42</v>
      </c>
      <c r="I250" s="190" t="s">
        <v>37</v>
      </c>
      <c r="J250" s="190" t="s">
        <v>646</v>
      </c>
      <c r="K250" s="363" t="s">
        <v>656</v>
      </c>
      <c r="L250" s="190">
        <v>1</v>
      </c>
      <c r="M250" s="190" t="s">
        <v>644</v>
      </c>
      <c r="N250" s="190" t="s">
        <v>647</v>
      </c>
      <c r="O250" s="190" t="s">
        <v>35</v>
      </c>
      <c r="P250" s="359">
        <v>460000</v>
      </c>
      <c r="Q250" s="359">
        <v>460000</v>
      </c>
      <c r="R250" s="359"/>
      <c r="S250" s="360">
        <f>SUM(P250:R250)</f>
        <v>920000</v>
      </c>
      <c r="T250" s="349"/>
      <c r="U250" s="349"/>
      <c r="V250" s="523" t="s">
        <v>40</v>
      </c>
      <c r="W250" s="524"/>
      <c r="X250" s="525" t="s">
        <v>448</v>
      </c>
      <c r="Y250" s="525"/>
      <c r="Z250" s="524"/>
      <c r="AA250" s="524"/>
    </row>
    <row r="251" spans="1:27" s="3" customFormat="1" ht="63.75" customHeight="1">
      <c r="A251" s="19"/>
      <c r="B251" s="381" t="s">
        <v>653</v>
      </c>
      <c r="C251" s="382">
        <v>2021</v>
      </c>
      <c r="D251" s="381"/>
      <c r="E251" s="381" t="s">
        <v>34</v>
      </c>
      <c r="F251" s="381"/>
      <c r="G251" s="381" t="s">
        <v>35</v>
      </c>
      <c r="H251" s="381" t="s">
        <v>42</v>
      </c>
      <c r="I251" s="381" t="s">
        <v>173</v>
      </c>
      <c r="J251" s="381" t="s">
        <v>648</v>
      </c>
      <c r="K251" s="383" t="s">
        <v>649</v>
      </c>
      <c r="L251" s="381">
        <v>1</v>
      </c>
      <c r="M251" s="381" t="s">
        <v>644</v>
      </c>
      <c r="N251" s="381" t="s">
        <v>647</v>
      </c>
      <c r="O251" s="381" t="s">
        <v>34</v>
      </c>
      <c r="P251" s="384">
        <v>1776150</v>
      </c>
      <c r="Q251" s="384">
        <v>223850</v>
      </c>
      <c r="R251" s="384"/>
      <c r="S251" s="385">
        <f>SUM(P251:R251)</f>
        <v>2000000</v>
      </c>
      <c r="T251" s="386"/>
      <c r="U251" s="386"/>
      <c r="V251" s="520" t="s">
        <v>40</v>
      </c>
      <c r="W251" s="521"/>
      <c r="X251" s="522" t="s">
        <v>448</v>
      </c>
      <c r="Y251" s="522"/>
      <c r="Z251" s="521"/>
      <c r="AA251" s="521"/>
    </row>
    <row r="252" spans="1:27" s="408" customFormat="1" ht="12.75">
      <c r="A252" s="387"/>
      <c r="B252" s="409"/>
      <c r="C252" s="409"/>
      <c r="D252" s="409"/>
      <c r="E252" s="409"/>
      <c r="F252" s="409"/>
      <c r="G252" s="409"/>
      <c r="H252" s="409"/>
      <c r="I252" s="409"/>
      <c r="J252" s="409"/>
      <c r="K252" s="410"/>
      <c r="L252" s="409"/>
      <c r="M252" s="409"/>
      <c r="N252" s="409"/>
      <c r="O252" s="409"/>
      <c r="P252" s="411"/>
      <c r="Q252" s="411"/>
      <c r="R252" s="411"/>
      <c r="S252" s="412"/>
      <c r="T252" s="413"/>
      <c r="U252" s="413"/>
      <c r="V252" s="414"/>
      <c r="W252" s="413"/>
      <c r="X252" s="409"/>
      <c r="Y252" s="409"/>
      <c r="Z252" s="413"/>
      <c r="AA252" s="413"/>
    </row>
    <row r="253" spans="1:27" s="367" customFormat="1" ht="12.75">
      <c r="A253" s="387"/>
      <c r="B253" s="13"/>
      <c r="C253" s="13"/>
      <c r="D253" s="13"/>
      <c r="E253" s="13"/>
      <c r="F253" s="13"/>
      <c r="G253" s="13"/>
      <c r="H253" s="13"/>
      <c r="I253" s="13"/>
      <c r="J253" s="13"/>
      <c r="K253" s="379"/>
      <c r="L253" s="13"/>
      <c r="M253" s="13"/>
      <c r="N253" s="13"/>
      <c r="O253" s="13"/>
      <c r="P253" s="113"/>
      <c r="Q253" s="113"/>
      <c r="R253" s="113"/>
      <c r="S253" s="380"/>
      <c r="T253" s="72"/>
      <c r="U253" s="72"/>
      <c r="V253" s="378"/>
      <c r="W253" s="72"/>
      <c r="X253" s="13"/>
      <c r="Y253" s="13"/>
      <c r="Z253" s="72"/>
      <c r="AA253" s="72"/>
    </row>
    <row r="254" spans="1:27" s="368" customFormat="1" ht="13.5" thickBot="1">
      <c r="A254" s="388"/>
      <c r="B254" s="13"/>
      <c r="C254" s="332"/>
      <c r="D254" s="332"/>
      <c r="E254" s="13"/>
      <c r="F254" s="332"/>
      <c r="G254" s="13"/>
      <c r="H254" s="332"/>
      <c r="I254" s="332"/>
      <c r="J254" s="332"/>
      <c r="K254" s="375"/>
      <c r="L254" s="13"/>
      <c r="M254" s="332"/>
      <c r="N254" s="332"/>
      <c r="O254" s="332"/>
      <c r="P254" s="376"/>
      <c r="Q254" s="376"/>
      <c r="R254" s="376"/>
      <c r="S254" s="377"/>
      <c r="T254" s="40"/>
      <c r="U254" s="40"/>
      <c r="V254" s="378"/>
      <c r="W254" s="72"/>
      <c r="X254" s="13"/>
      <c r="Y254" s="13"/>
      <c r="Z254" s="76"/>
      <c r="AA254" s="76"/>
    </row>
    <row r="255" spans="2:27" ht="24.75" customHeight="1" thickBot="1">
      <c r="B255" s="115" t="s">
        <v>457</v>
      </c>
      <c r="C255" s="1"/>
      <c r="D255" s="4"/>
      <c r="E255" s="1"/>
      <c r="F255" s="28"/>
      <c r="G255" s="28"/>
      <c r="H255" s="28"/>
      <c r="I255" s="28"/>
      <c r="J255" s="50"/>
      <c r="K255" s="50"/>
      <c r="L255" s="28"/>
      <c r="M255" s="44"/>
      <c r="N255" s="28"/>
      <c r="O255" s="50"/>
      <c r="P255" s="463" t="s">
        <v>407</v>
      </c>
      <c r="Q255" s="463"/>
      <c r="R255" s="463"/>
      <c r="S255" s="463"/>
      <c r="T255" s="463"/>
      <c r="U255" s="463"/>
      <c r="V255" s="463" t="s">
        <v>112</v>
      </c>
      <c r="W255" s="463"/>
      <c r="X255" s="463"/>
      <c r="Y255" s="463"/>
      <c r="Z255" s="461" t="s">
        <v>52</v>
      </c>
      <c r="AA255" s="461"/>
    </row>
    <row r="256" spans="2:27" ht="24.75" customHeight="1">
      <c r="B256" s="247"/>
      <c r="C256" s="52"/>
      <c r="D256" s="52"/>
      <c r="E256" s="52"/>
      <c r="F256" s="52"/>
      <c r="G256" s="52"/>
      <c r="H256" s="52"/>
      <c r="I256" s="52"/>
      <c r="J256" s="53"/>
      <c r="K256" s="53"/>
      <c r="L256" s="52"/>
      <c r="M256" s="53"/>
      <c r="N256" s="52"/>
      <c r="O256" s="53"/>
      <c r="P256" s="463"/>
      <c r="Q256" s="463"/>
      <c r="R256" s="463"/>
      <c r="S256" s="463"/>
      <c r="T256" s="463"/>
      <c r="U256" s="463"/>
      <c r="V256" s="463"/>
      <c r="W256" s="463"/>
      <c r="X256" s="463"/>
      <c r="Y256" s="463"/>
      <c r="Z256" s="461"/>
      <c r="AA256" s="461"/>
    </row>
    <row r="257" spans="2:27" ht="24.75" customHeight="1">
      <c r="B257" s="461" t="s">
        <v>6</v>
      </c>
      <c r="C257" s="461" t="s">
        <v>7</v>
      </c>
      <c r="D257" s="461" t="s">
        <v>8</v>
      </c>
      <c r="E257" s="461" t="s">
        <v>9</v>
      </c>
      <c r="F257" s="461" t="s">
        <v>10</v>
      </c>
      <c r="G257" s="461" t="s">
        <v>11</v>
      </c>
      <c r="H257" s="461" t="s">
        <v>123</v>
      </c>
      <c r="I257" s="462" t="s">
        <v>13</v>
      </c>
      <c r="J257" s="461" t="s">
        <v>14</v>
      </c>
      <c r="K257" s="461" t="s">
        <v>15</v>
      </c>
      <c r="L257" s="508" t="s">
        <v>400</v>
      </c>
      <c r="M257" s="461" t="s">
        <v>17</v>
      </c>
      <c r="N257" s="461" t="s">
        <v>18</v>
      </c>
      <c r="O257" s="461" t="s">
        <v>19</v>
      </c>
      <c r="P257" s="462" t="s">
        <v>20</v>
      </c>
      <c r="Q257" s="462" t="s">
        <v>21</v>
      </c>
      <c r="R257" s="461" t="s">
        <v>22</v>
      </c>
      <c r="S257" s="462" t="s">
        <v>23</v>
      </c>
      <c r="T257" s="461" t="s">
        <v>24</v>
      </c>
      <c r="U257" s="461"/>
      <c r="V257" s="463"/>
      <c r="W257" s="463"/>
      <c r="X257" s="463"/>
      <c r="Y257" s="463"/>
      <c r="Z257" s="461"/>
      <c r="AA257" s="461"/>
    </row>
    <row r="258" spans="1:27" ht="24.75" customHeight="1">
      <c r="A258" s="19"/>
      <c r="B258" s="461"/>
      <c r="C258" s="461"/>
      <c r="D258" s="461"/>
      <c r="E258" s="461"/>
      <c r="F258" s="461"/>
      <c r="G258" s="461"/>
      <c r="H258" s="461"/>
      <c r="I258" s="462"/>
      <c r="J258" s="461"/>
      <c r="K258" s="461"/>
      <c r="L258" s="508"/>
      <c r="M258" s="461"/>
      <c r="N258" s="461"/>
      <c r="O258" s="461"/>
      <c r="P258" s="462"/>
      <c r="Q258" s="462"/>
      <c r="R258" s="461"/>
      <c r="S258" s="462"/>
      <c r="T258" s="462" t="s">
        <v>27</v>
      </c>
      <c r="U258" s="461" t="s">
        <v>28</v>
      </c>
      <c r="V258" s="461" t="s">
        <v>25</v>
      </c>
      <c r="W258" s="461"/>
      <c r="X258" s="461" t="s">
        <v>26</v>
      </c>
      <c r="Y258" s="461"/>
      <c r="Z258" s="461"/>
      <c r="AA258" s="461"/>
    </row>
    <row r="259" spans="1:27" s="3" customFormat="1" ht="24.75" customHeight="1">
      <c r="A259" s="12"/>
      <c r="B259" s="461"/>
      <c r="C259" s="461"/>
      <c r="D259" s="461"/>
      <c r="E259" s="461"/>
      <c r="F259" s="461"/>
      <c r="G259" s="51" t="s">
        <v>29</v>
      </c>
      <c r="H259" s="51" t="s">
        <v>30</v>
      </c>
      <c r="I259" s="51" t="s">
        <v>31</v>
      </c>
      <c r="J259" s="51" t="s">
        <v>32</v>
      </c>
      <c r="K259" s="461"/>
      <c r="L259" s="248" t="s">
        <v>401</v>
      </c>
      <c r="M259" s="461"/>
      <c r="N259" s="461"/>
      <c r="O259" s="461"/>
      <c r="P259" s="462"/>
      <c r="Q259" s="462"/>
      <c r="R259" s="461"/>
      <c r="S259" s="462"/>
      <c r="T259" s="462"/>
      <c r="U259" s="461"/>
      <c r="V259" s="461"/>
      <c r="W259" s="461"/>
      <c r="X259" s="461"/>
      <c r="Y259" s="461"/>
      <c r="Z259" s="461"/>
      <c r="AA259" s="461"/>
    </row>
    <row r="260" spans="1:27" ht="24.75" customHeight="1">
      <c r="A260" s="370"/>
      <c r="B260" s="85" t="s">
        <v>458</v>
      </c>
      <c r="C260" s="85">
        <v>2021</v>
      </c>
      <c r="D260" s="249"/>
      <c r="E260" s="86" t="s">
        <v>182</v>
      </c>
      <c r="F260" s="85" t="s">
        <v>34</v>
      </c>
      <c r="G260" s="85" t="s">
        <v>34</v>
      </c>
      <c r="H260" s="86" t="s">
        <v>42</v>
      </c>
      <c r="I260" s="85" t="s">
        <v>58</v>
      </c>
      <c r="J260" s="86" t="s">
        <v>459</v>
      </c>
      <c r="K260" s="101" t="s">
        <v>460</v>
      </c>
      <c r="L260" s="85">
        <v>2</v>
      </c>
      <c r="M260" s="85" t="s">
        <v>461</v>
      </c>
      <c r="N260" s="85"/>
      <c r="O260" s="85" t="s">
        <v>63</v>
      </c>
      <c r="P260" s="225">
        <v>73500</v>
      </c>
      <c r="Q260" s="225">
        <v>73500</v>
      </c>
      <c r="R260" s="133"/>
      <c r="S260" s="246">
        <v>147000</v>
      </c>
      <c r="T260" s="244"/>
      <c r="U260" s="244"/>
      <c r="V260" s="464"/>
      <c r="W260" s="464"/>
      <c r="X260" s="478"/>
      <c r="Y260" s="478"/>
      <c r="Z260" s="478"/>
      <c r="AA260" s="478"/>
    </row>
    <row r="261" spans="2:27" ht="24.75" customHeight="1">
      <c r="B261" s="91" t="s">
        <v>462</v>
      </c>
      <c r="C261" s="91">
        <v>2021</v>
      </c>
      <c r="D261" s="201"/>
      <c r="E261" s="92" t="s">
        <v>182</v>
      </c>
      <c r="F261" s="91" t="s">
        <v>34</v>
      </c>
      <c r="G261" s="91" t="s">
        <v>34</v>
      </c>
      <c r="H261" s="92" t="s">
        <v>42</v>
      </c>
      <c r="I261" s="91" t="s">
        <v>58</v>
      </c>
      <c r="J261" s="91" t="s">
        <v>459</v>
      </c>
      <c r="K261" s="104" t="s">
        <v>460</v>
      </c>
      <c r="L261" s="91">
        <v>2</v>
      </c>
      <c r="M261" s="91" t="s">
        <v>461</v>
      </c>
      <c r="N261" s="91"/>
      <c r="O261" s="91" t="s">
        <v>63</v>
      </c>
      <c r="P261" s="225">
        <v>50000</v>
      </c>
      <c r="Q261" s="225">
        <v>50000</v>
      </c>
      <c r="R261" s="155"/>
      <c r="S261" s="250">
        <v>100000</v>
      </c>
      <c r="T261" s="175"/>
      <c r="U261" s="175"/>
      <c r="V261" s="506"/>
      <c r="W261" s="506"/>
      <c r="X261" s="507"/>
      <c r="Y261" s="507"/>
      <c r="Z261" s="450"/>
      <c r="AA261" s="450"/>
    </row>
    <row r="262" spans="2:27" ht="24.75" customHeight="1">
      <c r="B262" s="49"/>
      <c r="C262" s="49"/>
      <c r="D262" s="28"/>
      <c r="F262" s="49"/>
      <c r="G262" s="49"/>
      <c r="H262" s="28"/>
      <c r="I262" s="49"/>
      <c r="J262" s="49"/>
      <c r="K262" s="77"/>
      <c r="L262" s="80"/>
      <c r="M262" s="49"/>
      <c r="N262" s="49"/>
      <c r="O262" s="49"/>
      <c r="P262" s="251"/>
      <c r="Q262" s="251"/>
      <c r="R262" s="251"/>
      <c r="S262" s="47"/>
      <c r="T262" s="20"/>
      <c r="U262" s="20"/>
      <c r="V262" s="44"/>
      <c r="W262" s="44"/>
      <c r="X262" s="49"/>
      <c r="Y262" s="49"/>
      <c r="Z262" s="28"/>
      <c r="AA262" s="28"/>
    </row>
    <row r="263" spans="2:21" ht="24.75" customHeight="1">
      <c r="B263" s="49"/>
      <c r="C263" s="49"/>
      <c r="D263" s="49"/>
      <c r="E263" s="49"/>
      <c r="F263" s="49"/>
      <c r="G263" s="49"/>
      <c r="H263" s="49"/>
      <c r="I263" s="49"/>
      <c r="J263" s="77"/>
      <c r="K263" s="77"/>
      <c r="L263" s="49"/>
      <c r="M263" s="49"/>
      <c r="N263" s="49"/>
      <c r="O263" s="77"/>
      <c r="P263" s="77"/>
      <c r="Q263" s="77"/>
      <c r="R263" s="77"/>
      <c r="S263" s="46"/>
      <c r="T263" s="20"/>
      <c r="U263" s="20"/>
    </row>
    <row r="264" spans="2:21" ht="24.75" customHeight="1" thickBot="1">
      <c r="B264" s="115" t="s">
        <v>463</v>
      </c>
      <c r="C264" s="1"/>
      <c r="E264" s="49"/>
      <c r="F264" s="49"/>
      <c r="G264" s="49"/>
      <c r="H264" s="49"/>
      <c r="I264" s="49"/>
      <c r="J264" s="77"/>
      <c r="K264" s="77"/>
      <c r="L264" s="49"/>
      <c r="M264" s="49"/>
      <c r="N264" s="49"/>
      <c r="O264" s="77"/>
      <c r="P264" s="77"/>
      <c r="Q264" s="77"/>
      <c r="R264" s="77"/>
      <c r="S264" s="46"/>
      <c r="T264" s="20"/>
      <c r="U264" s="20"/>
    </row>
    <row r="265" spans="2:27" ht="45" customHeight="1" thickBot="1">
      <c r="B265" s="49"/>
      <c r="C265" s="28"/>
      <c r="D265" s="28"/>
      <c r="E265" s="28"/>
      <c r="F265" s="28"/>
      <c r="G265" s="81"/>
      <c r="H265" s="81"/>
      <c r="I265" s="81"/>
      <c r="J265" s="252"/>
      <c r="K265" s="50"/>
      <c r="L265" s="81"/>
      <c r="M265" s="44"/>
      <c r="N265" s="28"/>
      <c r="O265" s="50"/>
      <c r="P265" s="494" t="s">
        <v>3</v>
      </c>
      <c r="Q265" s="494"/>
      <c r="R265" s="494"/>
      <c r="S265" s="494"/>
      <c r="T265" s="494"/>
      <c r="U265" s="494"/>
      <c r="V265" s="495" t="s">
        <v>112</v>
      </c>
      <c r="W265" s="495"/>
      <c r="X265" s="495"/>
      <c r="Y265" s="496"/>
      <c r="Z265" s="485" t="s">
        <v>52</v>
      </c>
      <c r="AA265" s="497"/>
    </row>
    <row r="266" spans="2:27" ht="24.75" customHeight="1" thickBot="1">
      <c r="B266" s="466" t="s">
        <v>6</v>
      </c>
      <c r="C266" s="466" t="s">
        <v>7</v>
      </c>
      <c r="D266" s="466" t="s">
        <v>8</v>
      </c>
      <c r="E266" s="466" t="s">
        <v>9</v>
      </c>
      <c r="F266" s="466" t="s">
        <v>10</v>
      </c>
      <c r="G266" s="502" t="s">
        <v>11</v>
      </c>
      <c r="H266" s="504" t="s">
        <v>123</v>
      </c>
      <c r="I266" s="486" t="s">
        <v>13</v>
      </c>
      <c r="J266" s="488" t="s">
        <v>14</v>
      </c>
      <c r="K266" s="466" t="s">
        <v>15</v>
      </c>
      <c r="L266" s="492" t="s">
        <v>400</v>
      </c>
      <c r="M266" s="466" t="s">
        <v>17</v>
      </c>
      <c r="N266" s="466" t="s">
        <v>18</v>
      </c>
      <c r="O266" s="466" t="s">
        <v>19</v>
      </c>
      <c r="P266" s="479" t="s">
        <v>20</v>
      </c>
      <c r="Q266" s="480" t="s">
        <v>21</v>
      </c>
      <c r="R266" s="471" t="s">
        <v>22</v>
      </c>
      <c r="S266" s="482" t="s">
        <v>23</v>
      </c>
      <c r="T266" s="485" t="s">
        <v>24</v>
      </c>
      <c r="U266" s="471"/>
      <c r="V266" s="471" t="s">
        <v>25</v>
      </c>
      <c r="W266" s="471"/>
      <c r="X266" s="471" t="s">
        <v>26</v>
      </c>
      <c r="Y266" s="473"/>
      <c r="Z266" s="498"/>
      <c r="AA266" s="499"/>
    </row>
    <row r="267" spans="1:27" ht="24.75" customHeight="1" thickBot="1">
      <c r="A267" s="19"/>
      <c r="B267" s="467"/>
      <c r="C267" s="467"/>
      <c r="D267" s="467"/>
      <c r="E267" s="467"/>
      <c r="F267" s="467"/>
      <c r="G267" s="503"/>
      <c r="H267" s="505"/>
      <c r="I267" s="487"/>
      <c r="J267" s="489"/>
      <c r="K267" s="490"/>
      <c r="L267" s="493"/>
      <c r="M267" s="467"/>
      <c r="N267" s="467"/>
      <c r="O267" s="467"/>
      <c r="P267" s="475"/>
      <c r="Q267" s="462"/>
      <c r="R267" s="461"/>
      <c r="S267" s="483"/>
      <c r="T267" s="475" t="s">
        <v>27</v>
      </c>
      <c r="U267" s="461" t="s">
        <v>28</v>
      </c>
      <c r="V267" s="461"/>
      <c r="W267" s="461"/>
      <c r="X267" s="461"/>
      <c r="Y267" s="465"/>
      <c r="Z267" s="498"/>
      <c r="AA267" s="499"/>
    </row>
    <row r="268" spans="1:27" s="3" customFormat="1" ht="24.75" customHeight="1" thickBot="1">
      <c r="A268" s="12"/>
      <c r="B268" s="468"/>
      <c r="C268" s="468"/>
      <c r="D268" s="468"/>
      <c r="E268" s="468"/>
      <c r="F268" s="468"/>
      <c r="G268" s="253" t="s">
        <v>29</v>
      </c>
      <c r="H268" s="254" t="s">
        <v>30</v>
      </c>
      <c r="I268" s="254" t="s">
        <v>31</v>
      </c>
      <c r="J268" s="255" t="s">
        <v>32</v>
      </c>
      <c r="K268" s="491"/>
      <c r="L268" s="256" t="s">
        <v>401</v>
      </c>
      <c r="M268" s="468"/>
      <c r="N268" s="468"/>
      <c r="O268" s="468"/>
      <c r="P268" s="476"/>
      <c r="Q268" s="481"/>
      <c r="R268" s="472"/>
      <c r="S268" s="484"/>
      <c r="T268" s="476"/>
      <c r="U268" s="472"/>
      <c r="V268" s="472"/>
      <c r="W268" s="472"/>
      <c r="X268" s="472"/>
      <c r="Y268" s="474"/>
      <c r="Z268" s="500"/>
      <c r="AA268" s="501"/>
    </row>
    <row r="269" spans="1:27" s="323" customFormat="1" ht="40.5" customHeight="1">
      <c r="A269" s="370" t="s">
        <v>633</v>
      </c>
      <c r="B269" s="58" t="s">
        <v>624</v>
      </c>
      <c r="C269" s="21">
        <v>2020</v>
      </c>
      <c r="D269" s="21" t="s">
        <v>464</v>
      </c>
      <c r="E269" s="21">
        <v>2</v>
      </c>
      <c r="F269" s="324"/>
      <c r="G269" s="21" t="s">
        <v>35</v>
      </c>
      <c r="H269" s="21" t="s">
        <v>42</v>
      </c>
      <c r="I269" s="21" t="s">
        <v>465</v>
      </c>
      <c r="J269" s="319"/>
      <c r="K269" s="22" t="s">
        <v>577</v>
      </c>
      <c r="L269" s="319">
        <v>1</v>
      </c>
      <c r="M269" s="21" t="s">
        <v>466</v>
      </c>
      <c r="N269" s="21" t="s">
        <v>467</v>
      </c>
      <c r="O269" s="21" t="s">
        <v>35</v>
      </c>
      <c r="P269" s="325">
        <v>320000</v>
      </c>
      <c r="Q269" s="325">
        <v>14680000</v>
      </c>
      <c r="R269" s="325">
        <v>7500000</v>
      </c>
      <c r="S269" s="326">
        <f>SUM(P269:R269)</f>
        <v>22500000</v>
      </c>
      <c r="T269" s="326"/>
      <c r="U269" s="327"/>
      <c r="V269" s="447"/>
      <c r="W269" s="447"/>
      <c r="X269" s="444" t="s">
        <v>468</v>
      </c>
      <c r="Y269" s="444"/>
      <c r="Z269" s="444"/>
      <c r="AA269" s="444"/>
    </row>
    <row r="270" spans="2:27" s="12" customFormat="1" ht="42" customHeight="1">
      <c r="B270" s="58" t="s">
        <v>623</v>
      </c>
      <c r="C270" s="25">
        <v>2021</v>
      </c>
      <c r="D270" s="25" t="s">
        <v>578</v>
      </c>
      <c r="E270" s="25">
        <v>2</v>
      </c>
      <c r="F270" s="310"/>
      <c r="G270" s="25" t="s">
        <v>35</v>
      </c>
      <c r="H270" s="25" t="s">
        <v>42</v>
      </c>
      <c r="I270" s="25" t="s">
        <v>465</v>
      </c>
      <c r="J270" s="24"/>
      <c r="K270" s="26" t="s">
        <v>469</v>
      </c>
      <c r="L270" s="24">
        <v>1</v>
      </c>
      <c r="M270" s="25" t="s">
        <v>466</v>
      </c>
      <c r="N270" s="25" t="s">
        <v>467</v>
      </c>
      <c r="O270" s="25" t="s">
        <v>35</v>
      </c>
      <c r="P270" s="320">
        <v>3000000</v>
      </c>
      <c r="Q270" s="320">
        <v>1500000</v>
      </c>
      <c r="R270" s="320">
        <v>0</v>
      </c>
      <c r="S270" s="321">
        <f>SUM(P270:R270)</f>
        <v>4500000</v>
      </c>
      <c r="T270" s="321"/>
      <c r="U270" s="322"/>
      <c r="V270" s="445"/>
      <c r="W270" s="445"/>
      <c r="X270" s="446" t="s">
        <v>468</v>
      </c>
      <c r="Y270" s="446"/>
      <c r="Z270" s="446"/>
      <c r="AA270" s="446"/>
    </row>
    <row r="271" spans="2:27" ht="42" customHeight="1">
      <c r="B271" s="85" t="s">
        <v>470</v>
      </c>
      <c r="C271" s="86">
        <v>2021</v>
      </c>
      <c r="D271" s="86"/>
      <c r="E271" s="86"/>
      <c r="F271" s="86"/>
      <c r="G271" s="85" t="s">
        <v>34</v>
      </c>
      <c r="H271" s="85" t="s">
        <v>42</v>
      </c>
      <c r="I271" s="85" t="s">
        <v>37</v>
      </c>
      <c r="J271" s="244"/>
      <c r="K271" s="257" t="s">
        <v>471</v>
      </c>
      <c r="L271" s="86">
        <v>1</v>
      </c>
      <c r="M271" s="85" t="s">
        <v>472</v>
      </c>
      <c r="N271" s="86"/>
      <c r="O271" s="85" t="s">
        <v>35</v>
      </c>
      <c r="P271" s="258">
        <v>278084.29</v>
      </c>
      <c r="Q271" s="259">
        <v>0</v>
      </c>
      <c r="R271" s="259"/>
      <c r="S271" s="260"/>
      <c r="T271" s="259"/>
      <c r="U271" s="244"/>
      <c r="V271" s="477"/>
      <c r="W271" s="477"/>
      <c r="X271" s="478" t="s">
        <v>468</v>
      </c>
      <c r="Y271" s="478"/>
      <c r="Z271" s="464"/>
      <c r="AA271" s="464"/>
    </row>
    <row r="272" spans="2:27" ht="39.75" customHeight="1">
      <c r="B272" s="85" t="s">
        <v>473</v>
      </c>
      <c r="C272" s="85">
        <v>2021</v>
      </c>
      <c r="D272" s="85"/>
      <c r="E272" s="86"/>
      <c r="F272" s="86"/>
      <c r="G272" s="85" t="s">
        <v>35</v>
      </c>
      <c r="H272" s="261" t="s">
        <v>42</v>
      </c>
      <c r="I272" s="85" t="s">
        <v>58</v>
      </c>
      <c r="J272" s="85" t="s">
        <v>474</v>
      </c>
      <c r="K272" s="101" t="s">
        <v>670</v>
      </c>
      <c r="L272" s="85">
        <v>2</v>
      </c>
      <c r="M272" s="85" t="s">
        <v>475</v>
      </c>
      <c r="N272" s="85">
        <v>48</v>
      </c>
      <c r="O272" s="103"/>
      <c r="P272" s="262">
        <v>1000000</v>
      </c>
      <c r="Q272" s="263">
        <v>1841092.33</v>
      </c>
      <c r="R272" s="263"/>
      <c r="S272" s="264">
        <v>2841092.33</v>
      </c>
      <c r="T272" s="86">
        <v>0</v>
      </c>
      <c r="U272" s="86" t="s">
        <v>438</v>
      </c>
      <c r="V272" s="464" t="s">
        <v>36</v>
      </c>
      <c r="W272" s="464"/>
      <c r="X272" s="464"/>
      <c r="Y272" s="464"/>
      <c r="Z272" s="464"/>
      <c r="AA272" s="464"/>
    </row>
    <row r="273" spans="2:27" ht="41.25" customHeight="1">
      <c r="B273" s="91" t="s">
        <v>476</v>
      </c>
      <c r="C273" s="91">
        <v>2021</v>
      </c>
      <c r="D273" s="91"/>
      <c r="E273" s="91"/>
      <c r="F273" s="91"/>
      <c r="G273" s="91" t="s">
        <v>97</v>
      </c>
      <c r="H273" s="265" t="s">
        <v>42</v>
      </c>
      <c r="I273" s="91" t="s">
        <v>58</v>
      </c>
      <c r="J273" s="104"/>
      <c r="K273" s="104" t="s">
        <v>477</v>
      </c>
      <c r="L273" s="91">
        <v>2</v>
      </c>
      <c r="M273" s="91"/>
      <c r="N273" s="91">
        <v>48</v>
      </c>
      <c r="O273" s="104"/>
      <c r="P273" s="266">
        <v>1000000</v>
      </c>
      <c r="Q273" s="267">
        <v>956205.82</v>
      </c>
      <c r="R273" s="268"/>
      <c r="S273" s="269">
        <v>1956205.82</v>
      </c>
      <c r="T273" s="106"/>
      <c r="U273" s="106"/>
      <c r="V273" s="450"/>
      <c r="W273" s="450"/>
      <c r="X273" s="450"/>
      <c r="Y273" s="450"/>
      <c r="Z273" s="450"/>
      <c r="AA273" s="450"/>
    </row>
    <row r="274" spans="2:17" ht="24.75" customHeight="1">
      <c r="B274" s="80"/>
      <c r="C274" s="80"/>
      <c r="D274" s="4"/>
      <c r="Q274" s="270"/>
    </row>
    <row r="275" ht="24.75" customHeight="1">
      <c r="B275" s="80"/>
    </row>
    <row r="276" spans="2:27" ht="24.75" customHeight="1">
      <c r="B276" s="115" t="s">
        <v>478</v>
      </c>
      <c r="C276" s="1"/>
      <c r="D276" s="49"/>
      <c r="E276" s="28"/>
      <c r="F276" s="28"/>
      <c r="G276" s="28"/>
      <c r="H276" s="28"/>
      <c r="I276" s="28"/>
      <c r="J276" s="50"/>
      <c r="K276" s="50"/>
      <c r="L276" s="28"/>
      <c r="M276" s="44"/>
      <c r="N276" s="28"/>
      <c r="O276" s="50"/>
      <c r="P276" s="463" t="s">
        <v>3</v>
      </c>
      <c r="Q276" s="463"/>
      <c r="R276" s="463"/>
      <c r="S276" s="463"/>
      <c r="T276" s="463"/>
      <c r="U276" s="463"/>
      <c r="V276" s="463" t="s">
        <v>4</v>
      </c>
      <c r="W276" s="463"/>
      <c r="X276" s="463"/>
      <c r="Y276" s="463"/>
      <c r="Z276" s="461" t="s">
        <v>52</v>
      </c>
      <c r="AA276" s="461"/>
    </row>
    <row r="277" spans="2:27" ht="24.75" customHeight="1">
      <c r="B277" s="247"/>
      <c r="C277" s="52"/>
      <c r="D277" s="52"/>
      <c r="E277" s="52"/>
      <c r="F277" s="52"/>
      <c r="G277" s="52"/>
      <c r="H277" s="52"/>
      <c r="I277" s="52"/>
      <c r="J277" s="53"/>
      <c r="K277" s="53"/>
      <c r="L277" s="52"/>
      <c r="M277" s="53"/>
      <c r="N277" s="52"/>
      <c r="O277" s="53"/>
      <c r="P277" s="463"/>
      <c r="Q277" s="463"/>
      <c r="R277" s="463"/>
      <c r="S277" s="463"/>
      <c r="T277" s="463"/>
      <c r="U277" s="463"/>
      <c r="V277" s="463"/>
      <c r="W277" s="463"/>
      <c r="X277" s="463"/>
      <c r="Y277" s="463"/>
      <c r="Z277" s="461"/>
      <c r="AA277" s="461"/>
    </row>
    <row r="278" spans="2:27" ht="24.75" customHeight="1">
      <c r="B278" s="461" t="s">
        <v>6</v>
      </c>
      <c r="C278" s="461" t="s">
        <v>7</v>
      </c>
      <c r="D278" s="461" t="s">
        <v>8</v>
      </c>
      <c r="E278" s="461" t="s">
        <v>9</v>
      </c>
      <c r="F278" s="461" t="s">
        <v>10</v>
      </c>
      <c r="G278" s="461" t="s">
        <v>11</v>
      </c>
      <c r="H278" s="461" t="s">
        <v>123</v>
      </c>
      <c r="I278" s="462" t="s">
        <v>13</v>
      </c>
      <c r="J278" s="461" t="s">
        <v>14</v>
      </c>
      <c r="K278" s="461" t="s">
        <v>15</v>
      </c>
      <c r="L278" s="461" t="s">
        <v>16</v>
      </c>
      <c r="M278" s="461" t="s">
        <v>17</v>
      </c>
      <c r="N278" s="461" t="s">
        <v>18</v>
      </c>
      <c r="O278" s="461" t="s">
        <v>19</v>
      </c>
      <c r="P278" s="462" t="s">
        <v>20</v>
      </c>
      <c r="Q278" s="462" t="s">
        <v>21</v>
      </c>
      <c r="R278" s="461" t="s">
        <v>22</v>
      </c>
      <c r="S278" s="462" t="s">
        <v>23</v>
      </c>
      <c r="T278" s="461" t="s">
        <v>24</v>
      </c>
      <c r="U278" s="461"/>
      <c r="V278" s="461" t="s">
        <v>25</v>
      </c>
      <c r="W278" s="461"/>
      <c r="X278" s="461" t="s">
        <v>26</v>
      </c>
      <c r="Y278" s="461"/>
      <c r="Z278" s="461"/>
      <c r="AA278" s="461"/>
    </row>
    <row r="279" spans="1:27" ht="24.75" customHeight="1">
      <c r="A279" s="19"/>
      <c r="B279" s="461"/>
      <c r="C279" s="461"/>
      <c r="D279" s="461"/>
      <c r="E279" s="461"/>
      <c r="F279" s="461"/>
      <c r="G279" s="461"/>
      <c r="H279" s="461"/>
      <c r="I279" s="462"/>
      <c r="J279" s="461"/>
      <c r="K279" s="461"/>
      <c r="L279" s="461"/>
      <c r="M279" s="461"/>
      <c r="N279" s="461"/>
      <c r="O279" s="461"/>
      <c r="P279" s="462"/>
      <c r="Q279" s="462"/>
      <c r="R279" s="461"/>
      <c r="S279" s="462"/>
      <c r="T279" s="462" t="s">
        <v>27</v>
      </c>
      <c r="U279" s="461" t="s">
        <v>28</v>
      </c>
      <c r="V279" s="461"/>
      <c r="W279" s="461"/>
      <c r="X279" s="461"/>
      <c r="Y279" s="461"/>
      <c r="Z279" s="461"/>
      <c r="AA279" s="461"/>
    </row>
    <row r="280" spans="1:27" s="3" customFormat="1" ht="24.75" customHeight="1">
      <c r="A280" s="12"/>
      <c r="B280" s="461"/>
      <c r="C280" s="461"/>
      <c r="D280" s="461"/>
      <c r="E280" s="461"/>
      <c r="F280" s="461"/>
      <c r="G280" s="51" t="s">
        <v>29</v>
      </c>
      <c r="H280" s="51" t="s">
        <v>30</v>
      </c>
      <c r="I280" s="51" t="s">
        <v>31</v>
      </c>
      <c r="J280" s="51" t="s">
        <v>32</v>
      </c>
      <c r="K280" s="461"/>
      <c r="L280" s="461"/>
      <c r="M280" s="461"/>
      <c r="N280" s="461"/>
      <c r="O280" s="461"/>
      <c r="P280" s="462"/>
      <c r="Q280" s="462"/>
      <c r="R280" s="461"/>
      <c r="S280" s="462"/>
      <c r="T280" s="462"/>
      <c r="U280" s="461"/>
      <c r="V280" s="461"/>
      <c r="W280" s="461"/>
      <c r="X280" s="461"/>
      <c r="Y280" s="461"/>
      <c r="Z280" s="461"/>
      <c r="AA280" s="461"/>
    </row>
    <row r="281" spans="1:27" ht="24.75" customHeight="1">
      <c r="A281" s="370" t="s">
        <v>633</v>
      </c>
      <c r="B281" s="85" t="s">
        <v>479</v>
      </c>
      <c r="C281" s="85">
        <v>2020</v>
      </c>
      <c r="D281" s="85" t="s">
        <v>480</v>
      </c>
      <c r="E281" s="86"/>
      <c r="F281" s="86"/>
      <c r="G281" s="85" t="s">
        <v>35</v>
      </c>
      <c r="H281" s="85" t="s">
        <v>115</v>
      </c>
      <c r="I281" s="85" t="s">
        <v>93</v>
      </c>
      <c r="J281" s="85" t="s">
        <v>481</v>
      </c>
      <c r="K281" s="101" t="s">
        <v>482</v>
      </c>
      <c r="L281" s="85">
        <v>1</v>
      </c>
      <c r="M281" s="85" t="s">
        <v>483</v>
      </c>
      <c r="N281" s="85"/>
      <c r="O281" s="244"/>
      <c r="P281" s="225">
        <v>750000</v>
      </c>
      <c r="Q281" s="225"/>
      <c r="R281" s="225"/>
      <c r="S281" s="225">
        <v>750000</v>
      </c>
      <c r="T281" s="244"/>
      <c r="U281" s="244"/>
      <c r="V281" s="464" t="s">
        <v>40</v>
      </c>
      <c r="W281" s="464"/>
      <c r="X281" s="464" t="s">
        <v>41</v>
      </c>
      <c r="Y281" s="464"/>
      <c r="Z281" s="464"/>
      <c r="AA281" s="464"/>
    </row>
    <row r="282" spans="2:27" ht="24.75" customHeight="1">
      <c r="B282" s="91" t="s">
        <v>484</v>
      </c>
      <c r="C282" s="91">
        <v>2021</v>
      </c>
      <c r="D282" s="91"/>
      <c r="E282" s="91"/>
      <c r="F282" s="91"/>
      <c r="G282" s="91" t="s">
        <v>35</v>
      </c>
      <c r="H282" s="91" t="s">
        <v>115</v>
      </c>
      <c r="I282" s="91" t="s">
        <v>93</v>
      </c>
      <c r="J282" s="91" t="s">
        <v>481</v>
      </c>
      <c r="K282" s="271" t="s">
        <v>485</v>
      </c>
      <c r="L282" s="91">
        <v>1</v>
      </c>
      <c r="M282" s="91"/>
      <c r="N282" s="91"/>
      <c r="O282" s="175"/>
      <c r="P282" s="225">
        <v>1000000</v>
      </c>
      <c r="Q282" s="225">
        <v>312513</v>
      </c>
      <c r="R282" s="225"/>
      <c r="S282" s="225">
        <v>1312513</v>
      </c>
      <c r="T282" s="175"/>
      <c r="U282" s="175"/>
      <c r="V282" s="450" t="s">
        <v>40</v>
      </c>
      <c r="W282" s="450"/>
      <c r="X282" s="450" t="s">
        <v>41</v>
      </c>
      <c r="Y282" s="450"/>
      <c r="Z282" s="450"/>
      <c r="AA282" s="450"/>
    </row>
    <row r="283" spans="2:27" ht="24.75" customHeight="1">
      <c r="B283" s="49"/>
      <c r="C283" s="49"/>
      <c r="D283" s="4"/>
      <c r="E283" s="49"/>
      <c r="F283" s="49"/>
      <c r="G283" s="49"/>
      <c r="H283" s="49"/>
      <c r="I283" s="49"/>
      <c r="J283" s="49"/>
      <c r="K283" s="272"/>
      <c r="L283" s="49"/>
      <c r="M283" s="49"/>
      <c r="N283" s="49"/>
      <c r="O283" s="20"/>
      <c r="P283" s="108"/>
      <c r="Q283" s="108"/>
      <c r="R283" s="108"/>
      <c r="S283" s="273"/>
      <c r="T283" s="20"/>
      <c r="U283" s="20"/>
      <c r="V283" s="28"/>
      <c r="W283" s="28"/>
      <c r="X283" s="28"/>
      <c r="Y283" s="28"/>
      <c r="Z283" s="28"/>
      <c r="AA283" s="28"/>
    </row>
    <row r="284" spans="2:27" ht="24.75" customHeight="1">
      <c r="B284" s="49"/>
      <c r="C284" s="49"/>
      <c r="D284" s="49"/>
      <c r="E284" s="49"/>
      <c r="F284" s="49"/>
      <c r="G284" s="49"/>
      <c r="H284" s="49"/>
      <c r="I284" s="49"/>
      <c r="J284" s="49"/>
      <c r="K284" s="272"/>
      <c r="L284" s="49"/>
      <c r="M284" s="49"/>
      <c r="N284" s="49"/>
      <c r="O284" s="20"/>
      <c r="P284" s="108"/>
      <c r="Q284" s="108"/>
      <c r="R284" s="108"/>
      <c r="S284" s="273"/>
      <c r="T284" s="20"/>
      <c r="U284" s="20"/>
      <c r="V284" s="28"/>
      <c r="W284" s="28"/>
      <c r="X284" s="28"/>
      <c r="Y284" s="28"/>
      <c r="Z284" s="28"/>
      <c r="AA284" s="28"/>
    </row>
    <row r="285" spans="2:27" ht="24.75" customHeight="1">
      <c r="B285" s="115" t="s">
        <v>486</v>
      </c>
      <c r="C285" s="1"/>
      <c r="D285" s="28"/>
      <c r="E285" s="28"/>
      <c r="F285" s="28"/>
      <c r="G285" s="28"/>
      <c r="H285" s="28"/>
      <c r="I285" s="28"/>
      <c r="J285" s="50"/>
      <c r="K285" s="50"/>
      <c r="L285" s="28"/>
      <c r="M285" s="44"/>
      <c r="N285" s="28"/>
      <c r="O285" s="50"/>
      <c r="P285" s="463" t="s">
        <v>3</v>
      </c>
      <c r="Q285" s="463"/>
      <c r="R285" s="463"/>
      <c r="S285" s="463"/>
      <c r="T285" s="463"/>
      <c r="U285" s="463"/>
      <c r="V285" s="463" t="s">
        <v>4</v>
      </c>
      <c r="W285" s="463"/>
      <c r="X285" s="463"/>
      <c r="Y285" s="463"/>
      <c r="Z285" s="461" t="s">
        <v>52</v>
      </c>
      <c r="AA285" s="461"/>
    </row>
    <row r="286" spans="2:27" ht="24.75" customHeight="1" thickBot="1">
      <c r="B286" s="247"/>
      <c r="C286" s="52"/>
      <c r="D286" s="52"/>
      <c r="E286" s="52"/>
      <c r="F286" s="52"/>
      <c r="G286" s="52"/>
      <c r="H286" s="52"/>
      <c r="I286" s="52"/>
      <c r="J286" s="53"/>
      <c r="K286" s="53"/>
      <c r="L286" s="52"/>
      <c r="M286" s="53"/>
      <c r="N286" s="52"/>
      <c r="O286" s="53"/>
      <c r="P286" s="463"/>
      <c r="Q286" s="463"/>
      <c r="R286" s="463"/>
      <c r="S286" s="463"/>
      <c r="T286" s="463"/>
      <c r="U286" s="463"/>
      <c r="V286" s="463"/>
      <c r="W286" s="463"/>
      <c r="X286" s="463"/>
      <c r="Y286" s="463"/>
      <c r="Z286" s="461"/>
      <c r="AA286" s="461"/>
    </row>
    <row r="287" spans="2:27" ht="24.75" customHeight="1" thickBot="1">
      <c r="B287" s="466" t="s">
        <v>6</v>
      </c>
      <c r="C287" s="469" t="s">
        <v>7</v>
      </c>
      <c r="D287" s="461" t="s">
        <v>8</v>
      </c>
      <c r="E287" s="461" t="s">
        <v>9</v>
      </c>
      <c r="F287" s="461" t="s">
        <v>10</v>
      </c>
      <c r="G287" s="461" t="s">
        <v>11</v>
      </c>
      <c r="H287" s="461" t="s">
        <v>123</v>
      </c>
      <c r="I287" s="462" t="s">
        <v>13</v>
      </c>
      <c r="J287" s="461" t="s">
        <v>14</v>
      </c>
      <c r="K287" s="461" t="s">
        <v>15</v>
      </c>
      <c r="L287" s="461" t="s">
        <v>16</v>
      </c>
      <c r="M287" s="461" t="s">
        <v>17</v>
      </c>
      <c r="N287" s="461" t="s">
        <v>18</v>
      </c>
      <c r="O287" s="461" t="s">
        <v>19</v>
      </c>
      <c r="P287" s="462" t="s">
        <v>20</v>
      </c>
      <c r="Q287" s="462" t="s">
        <v>21</v>
      </c>
      <c r="R287" s="461" t="s">
        <v>22</v>
      </c>
      <c r="S287" s="462" t="s">
        <v>23</v>
      </c>
      <c r="T287" s="461" t="s">
        <v>24</v>
      </c>
      <c r="U287" s="461"/>
      <c r="V287" s="461" t="s">
        <v>25</v>
      </c>
      <c r="W287" s="461"/>
      <c r="X287" s="461" t="s">
        <v>26</v>
      </c>
      <c r="Y287" s="461"/>
      <c r="Z287" s="461"/>
      <c r="AA287" s="461"/>
    </row>
    <row r="288" spans="2:27" ht="24.75" customHeight="1" thickBot="1">
      <c r="B288" s="467"/>
      <c r="C288" s="469"/>
      <c r="D288" s="461"/>
      <c r="E288" s="461"/>
      <c r="F288" s="461"/>
      <c r="G288" s="461"/>
      <c r="H288" s="461"/>
      <c r="I288" s="462"/>
      <c r="J288" s="461"/>
      <c r="K288" s="461"/>
      <c r="L288" s="461"/>
      <c r="M288" s="461"/>
      <c r="N288" s="461"/>
      <c r="O288" s="461"/>
      <c r="P288" s="462"/>
      <c r="Q288" s="462"/>
      <c r="R288" s="461"/>
      <c r="S288" s="462"/>
      <c r="T288" s="462" t="s">
        <v>27</v>
      </c>
      <c r="U288" s="461" t="s">
        <v>28</v>
      </c>
      <c r="V288" s="461"/>
      <c r="W288" s="461"/>
      <c r="X288" s="461"/>
      <c r="Y288" s="461"/>
      <c r="Z288" s="461"/>
      <c r="AA288" s="461"/>
    </row>
    <row r="289" spans="2:27" ht="24.75" customHeight="1" thickBot="1">
      <c r="B289" s="468"/>
      <c r="C289" s="469"/>
      <c r="D289" s="461"/>
      <c r="E289" s="461"/>
      <c r="F289" s="461"/>
      <c r="G289" s="51" t="s">
        <v>29</v>
      </c>
      <c r="H289" s="51" t="s">
        <v>30</v>
      </c>
      <c r="I289" s="51" t="s">
        <v>31</v>
      </c>
      <c r="J289" s="51" t="s">
        <v>32</v>
      </c>
      <c r="K289" s="461"/>
      <c r="L289" s="461"/>
      <c r="M289" s="461"/>
      <c r="N289" s="461"/>
      <c r="O289" s="461"/>
      <c r="P289" s="462"/>
      <c r="Q289" s="462"/>
      <c r="R289" s="461"/>
      <c r="S289" s="462"/>
      <c r="T289" s="462"/>
      <c r="U289" s="461"/>
      <c r="V289" s="461"/>
      <c r="W289" s="461"/>
      <c r="X289" s="461"/>
      <c r="Y289" s="461"/>
      <c r="Z289" s="461"/>
      <c r="AA289" s="461"/>
    </row>
    <row r="290" spans="2:27" ht="24.75" customHeight="1">
      <c r="B290" s="21" t="s">
        <v>487</v>
      </c>
      <c r="C290" s="274">
        <v>2021</v>
      </c>
      <c r="D290" s="275" t="s">
        <v>488</v>
      </c>
      <c r="E290" s="276" t="s">
        <v>34</v>
      </c>
      <c r="F290" s="276" t="s">
        <v>488</v>
      </c>
      <c r="G290" s="275" t="s">
        <v>34</v>
      </c>
      <c r="H290" s="275" t="s">
        <v>42</v>
      </c>
      <c r="I290" s="275" t="s">
        <v>58</v>
      </c>
      <c r="J290" s="275" t="s">
        <v>489</v>
      </c>
      <c r="K290" s="277" t="s">
        <v>490</v>
      </c>
      <c r="L290" s="275">
        <v>2</v>
      </c>
      <c r="M290" s="275" t="s">
        <v>491</v>
      </c>
      <c r="N290" s="275" t="s">
        <v>306</v>
      </c>
      <c r="O290" s="72" t="s">
        <v>34</v>
      </c>
      <c r="P290" s="225">
        <v>19470</v>
      </c>
      <c r="Q290" s="225">
        <v>39530</v>
      </c>
      <c r="R290" s="225"/>
      <c r="S290" s="225">
        <v>59000</v>
      </c>
      <c r="T290" s="278"/>
      <c r="U290" s="278"/>
      <c r="V290" s="464" t="s">
        <v>492</v>
      </c>
      <c r="W290" s="464"/>
      <c r="X290" s="464" t="s">
        <v>493</v>
      </c>
      <c r="Y290" s="464"/>
      <c r="Z290" s="464"/>
      <c r="AA290" s="464"/>
    </row>
    <row r="291" spans="2:27" ht="24.75" customHeight="1">
      <c r="B291" s="25" t="s">
        <v>494</v>
      </c>
      <c r="C291" s="279">
        <v>2021</v>
      </c>
      <c r="D291" s="92" t="s">
        <v>495</v>
      </c>
      <c r="E291" s="92" t="s">
        <v>34</v>
      </c>
      <c r="F291" s="92" t="s">
        <v>488</v>
      </c>
      <c r="G291" s="92" t="s">
        <v>34</v>
      </c>
      <c r="H291" s="92" t="s">
        <v>42</v>
      </c>
      <c r="I291" s="92" t="s">
        <v>58</v>
      </c>
      <c r="J291" s="92" t="s">
        <v>263</v>
      </c>
      <c r="K291" s="93" t="s">
        <v>496</v>
      </c>
      <c r="L291" s="91">
        <v>2</v>
      </c>
      <c r="M291" s="92" t="s">
        <v>497</v>
      </c>
      <c r="N291" s="92" t="s">
        <v>138</v>
      </c>
      <c r="O291" s="62" t="s">
        <v>34</v>
      </c>
      <c r="P291" s="225">
        <v>200000</v>
      </c>
      <c r="Q291" s="225">
        <v>4800000</v>
      </c>
      <c r="R291" s="225"/>
      <c r="S291" s="225">
        <v>5000000</v>
      </c>
      <c r="T291" s="175"/>
      <c r="U291" s="175"/>
      <c r="V291" s="464" t="s">
        <v>492</v>
      </c>
      <c r="W291" s="464"/>
      <c r="X291" s="464" t="s">
        <v>493</v>
      </c>
      <c r="Y291" s="464"/>
      <c r="Z291" s="464"/>
      <c r="AA291" s="464"/>
    </row>
    <row r="292" spans="2:27" ht="24.75" customHeight="1" thickBot="1">
      <c r="B292" s="25" t="s">
        <v>498</v>
      </c>
      <c r="C292" s="279">
        <v>2021</v>
      </c>
      <c r="D292" s="92" t="s">
        <v>488</v>
      </c>
      <c r="E292" s="92" t="s">
        <v>34</v>
      </c>
      <c r="F292" s="92" t="s">
        <v>488</v>
      </c>
      <c r="G292" s="92" t="s">
        <v>34</v>
      </c>
      <c r="H292" s="92" t="s">
        <v>42</v>
      </c>
      <c r="I292" s="92" t="s">
        <v>93</v>
      </c>
      <c r="J292" s="92" t="s">
        <v>499</v>
      </c>
      <c r="K292" s="195" t="s">
        <v>500</v>
      </c>
      <c r="L292" s="91">
        <v>2</v>
      </c>
      <c r="M292" s="92" t="s">
        <v>497</v>
      </c>
      <c r="N292" s="92" t="s">
        <v>501</v>
      </c>
      <c r="O292" s="62" t="s">
        <v>34</v>
      </c>
      <c r="P292" s="225">
        <v>636840</v>
      </c>
      <c r="Q292" s="225"/>
      <c r="R292" s="225"/>
      <c r="S292" s="225">
        <v>636840</v>
      </c>
      <c r="T292" s="175"/>
      <c r="U292" s="175"/>
      <c r="V292" s="464" t="s">
        <v>492</v>
      </c>
      <c r="W292" s="464"/>
      <c r="X292" s="464" t="s">
        <v>493</v>
      </c>
      <c r="Y292" s="464"/>
      <c r="Z292" s="464"/>
      <c r="AA292" s="464"/>
    </row>
    <row r="293" spans="2:27" s="3" customFormat="1" ht="24.75" thickBot="1">
      <c r="B293" s="57" t="s">
        <v>694</v>
      </c>
      <c r="C293" s="425">
        <v>2022</v>
      </c>
      <c r="D293" s="425" t="s">
        <v>689</v>
      </c>
      <c r="E293" s="3" t="s">
        <v>34</v>
      </c>
      <c r="F293" s="426" t="s">
        <v>282</v>
      </c>
      <c r="G293" s="425" t="s">
        <v>34</v>
      </c>
      <c r="H293" s="425" t="s">
        <v>42</v>
      </c>
      <c r="I293" s="425" t="s">
        <v>58</v>
      </c>
      <c r="J293" s="425" t="s">
        <v>263</v>
      </c>
      <c r="K293" s="425" t="s">
        <v>690</v>
      </c>
      <c r="L293" s="80" t="s">
        <v>691</v>
      </c>
      <c r="M293" s="389" t="s">
        <v>491</v>
      </c>
      <c r="N293" s="427" t="s">
        <v>692</v>
      </c>
      <c r="O293" s="428" t="s">
        <v>35</v>
      </c>
      <c r="P293" s="431">
        <v>3397289.84</v>
      </c>
      <c r="Q293" s="432">
        <v>4076747.81</v>
      </c>
      <c r="R293" s="433">
        <v>4756205.78</v>
      </c>
      <c r="S293" s="433">
        <v>12230243.43</v>
      </c>
      <c r="T293" s="429">
        <v>0</v>
      </c>
      <c r="U293" s="430">
        <v>0</v>
      </c>
      <c r="V293" s="434" t="s">
        <v>492</v>
      </c>
      <c r="W293" s="435"/>
      <c r="X293" s="434" t="s">
        <v>493</v>
      </c>
      <c r="Y293" s="435"/>
      <c r="Z293" s="434" t="s">
        <v>693</v>
      </c>
      <c r="AA293" s="435"/>
    </row>
    <row r="294" spans="2:5" ht="25.5" customHeight="1" thickBot="1">
      <c r="B294" s="49"/>
      <c r="C294" s="28"/>
      <c r="D294" s="4"/>
      <c r="E294" s="1"/>
    </row>
    <row r="295" spans="2:25" ht="21.75" customHeight="1" thickBot="1">
      <c r="B295" s="115" t="s">
        <v>502</v>
      </c>
      <c r="D295" s="4"/>
      <c r="F295" s="1"/>
      <c r="J295" s="8"/>
      <c r="K295" s="8"/>
      <c r="O295" s="8"/>
      <c r="P295" s="8"/>
      <c r="Q295" s="8"/>
      <c r="R295" s="8"/>
      <c r="T295" s="8"/>
      <c r="U295" s="280"/>
      <c r="W295" s="8"/>
      <c r="X295" s="8"/>
      <c r="Y295" s="8"/>
    </row>
    <row r="296" spans="2:4" ht="12.75" thickBot="1">
      <c r="B296" s="54"/>
      <c r="C296" s="28"/>
      <c r="D296" s="28"/>
    </row>
    <row r="297" spans="2:27" ht="24.75" customHeight="1" thickBot="1">
      <c r="B297" s="461" t="s">
        <v>503</v>
      </c>
      <c r="C297" s="465" t="s">
        <v>7</v>
      </c>
      <c r="D297" s="466" t="s">
        <v>8</v>
      </c>
      <c r="E297" s="469" t="s">
        <v>9</v>
      </c>
      <c r="F297" s="461" t="s">
        <v>10</v>
      </c>
      <c r="G297" s="461" t="s">
        <v>11</v>
      </c>
      <c r="H297" s="461" t="s">
        <v>504</v>
      </c>
      <c r="I297" s="462" t="s">
        <v>13</v>
      </c>
      <c r="J297" s="461" t="s">
        <v>14</v>
      </c>
      <c r="K297" s="461" t="s">
        <v>505</v>
      </c>
      <c r="L297" s="461" t="s">
        <v>16</v>
      </c>
      <c r="M297" s="461" t="s">
        <v>506</v>
      </c>
      <c r="N297" s="461" t="s">
        <v>18</v>
      </c>
      <c r="O297" s="461" t="s">
        <v>19</v>
      </c>
      <c r="P297" s="463" t="s">
        <v>3</v>
      </c>
      <c r="Q297" s="463"/>
      <c r="R297" s="463"/>
      <c r="S297" s="463"/>
      <c r="T297" s="463"/>
      <c r="U297" s="463"/>
      <c r="V297" s="463" t="s">
        <v>4</v>
      </c>
      <c r="W297" s="463"/>
      <c r="X297" s="463"/>
      <c r="Y297" s="463"/>
      <c r="Z297" s="461" t="s">
        <v>507</v>
      </c>
      <c r="AA297" s="461"/>
    </row>
    <row r="298" spans="2:27" ht="24.75" customHeight="1" thickBot="1">
      <c r="B298" s="461"/>
      <c r="C298" s="465"/>
      <c r="D298" s="467"/>
      <c r="E298" s="469"/>
      <c r="F298" s="461"/>
      <c r="G298" s="461"/>
      <c r="H298" s="461"/>
      <c r="I298" s="462"/>
      <c r="J298" s="461"/>
      <c r="K298" s="461"/>
      <c r="L298" s="461"/>
      <c r="M298" s="461"/>
      <c r="N298" s="461"/>
      <c r="O298" s="461"/>
      <c r="P298" s="462" t="s">
        <v>20</v>
      </c>
      <c r="Q298" s="462" t="s">
        <v>21</v>
      </c>
      <c r="R298" s="461" t="s">
        <v>22</v>
      </c>
      <c r="S298" s="462" t="s">
        <v>23</v>
      </c>
      <c r="T298" s="461" t="s">
        <v>24</v>
      </c>
      <c r="U298" s="461"/>
      <c r="V298" s="461" t="s">
        <v>25</v>
      </c>
      <c r="W298" s="461"/>
      <c r="X298" s="461" t="s">
        <v>26</v>
      </c>
      <c r="Y298" s="461"/>
      <c r="Z298" s="461"/>
      <c r="AA298" s="461"/>
    </row>
    <row r="299" spans="1:27" ht="24.75" customHeight="1" thickBot="1">
      <c r="A299" s="72"/>
      <c r="B299" s="461"/>
      <c r="C299" s="465"/>
      <c r="D299" s="467"/>
      <c r="E299" s="469"/>
      <c r="F299" s="461"/>
      <c r="G299" s="461"/>
      <c r="H299" s="470"/>
      <c r="I299" s="462"/>
      <c r="J299" s="461"/>
      <c r="K299" s="461"/>
      <c r="L299" s="461"/>
      <c r="M299" s="461"/>
      <c r="N299" s="461"/>
      <c r="O299" s="461"/>
      <c r="P299" s="462"/>
      <c r="Q299" s="462"/>
      <c r="R299" s="461"/>
      <c r="S299" s="462"/>
      <c r="T299" s="462" t="s">
        <v>27</v>
      </c>
      <c r="U299" s="461" t="s">
        <v>28</v>
      </c>
      <c r="V299" s="461"/>
      <c r="W299" s="461"/>
      <c r="X299" s="461"/>
      <c r="Y299" s="461"/>
      <c r="Z299" s="461"/>
      <c r="AA299" s="461"/>
    </row>
    <row r="300" spans="1:27" s="3" customFormat="1" ht="24.75" customHeight="1" thickBot="1">
      <c r="A300" s="281"/>
      <c r="B300" s="461"/>
      <c r="C300" s="465"/>
      <c r="D300" s="468"/>
      <c r="E300" s="469"/>
      <c r="F300" s="461"/>
      <c r="G300" s="328" t="s">
        <v>29</v>
      </c>
      <c r="H300" s="364" t="s">
        <v>30</v>
      </c>
      <c r="I300" s="329" t="s">
        <v>31</v>
      </c>
      <c r="J300" s="51" t="s">
        <v>32</v>
      </c>
      <c r="K300" s="461"/>
      <c r="L300" s="461"/>
      <c r="M300" s="461"/>
      <c r="N300" s="461"/>
      <c r="O300" s="461"/>
      <c r="P300" s="462"/>
      <c r="Q300" s="462"/>
      <c r="R300" s="461"/>
      <c r="S300" s="462"/>
      <c r="T300" s="462"/>
      <c r="U300" s="461"/>
      <c r="V300" s="461"/>
      <c r="W300" s="461"/>
      <c r="X300" s="461"/>
      <c r="Y300" s="461"/>
      <c r="Z300" s="461"/>
      <c r="AA300" s="461"/>
    </row>
    <row r="301" spans="1:29" s="638" customFormat="1" ht="56.25" customHeight="1" thickTop="1">
      <c r="A301" s="646"/>
      <c r="B301" s="61" t="s">
        <v>508</v>
      </c>
      <c r="C301" s="282">
        <v>2020</v>
      </c>
      <c r="D301" s="21" t="s">
        <v>509</v>
      </c>
      <c r="E301" s="283" t="s">
        <v>63</v>
      </c>
      <c r="F301" s="58" t="s">
        <v>422</v>
      </c>
      <c r="G301" s="58" t="s">
        <v>63</v>
      </c>
      <c r="H301" s="21" t="s">
        <v>125</v>
      </c>
      <c r="I301" s="58" t="s">
        <v>58</v>
      </c>
      <c r="J301" s="58" t="s">
        <v>510</v>
      </c>
      <c r="K301" s="59" t="s">
        <v>511</v>
      </c>
      <c r="L301" s="58">
        <v>1</v>
      </c>
      <c r="M301" s="58" t="s">
        <v>512</v>
      </c>
      <c r="N301" s="58" t="s">
        <v>513</v>
      </c>
      <c r="O301" s="58" t="s">
        <v>63</v>
      </c>
      <c r="P301" s="647">
        <v>495376.49</v>
      </c>
      <c r="Q301" s="647">
        <v>2383545.9400000004</v>
      </c>
      <c r="R301" s="647" t="s">
        <v>422</v>
      </c>
      <c r="S301" s="648">
        <v>2878922.4300000006</v>
      </c>
      <c r="T301" s="284" t="s">
        <v>422</v>
      </c>
      <c r="U301" s="284" t="s">
        <v>422</v>
      </c>
      <c r="V301" s="284" t="s">
        <v>422</v>
      </c>
      <c r="W301" s="284" t="s">
        <v>422</v>
      </c>
      <c r="X301" s="459" t="s">
        <v>422</v>
      </c>
      <c r="Y301" s="459"/>
      <c r="Z301" s="460"/>
      <c r="AA301" s="460"/>
      <c r="AC301" s="649"/>
    </row>
    <row r="302" spans="1:27" ht="51" customHeight="1">
      <c r="A302" s="285"/>
      <c r="B302" s="61" t="s">
        <v>514</v>
      </c>
      <c r="C302" s="61">
        <v>2020</v>
      </c>
      <c r="D302" s="282" t="s">
        <v>515</v>
      </c>
      <c r="E302" s="61" t="s">
        <v>63</v>
      </c>
      <c r="F302" s="61" t="s">
        <v>422</v>
      </c>
      <c r="G302" s="61" t="s">
        <v>63</v>
      </c>
      <c r="H302" s="25" t="s">
        <v>115</v>
      </c>
      <c r="I302" s="61" t="s">
        <v>58</v>
      </c>
      <c r="J302" s="61" t="s">
        <v>516</v>
      </c>
      <c r="K302" s="63" t="s">
        <v>517</v>
      </c>
      <c r="L302" s="61">
        <v>2</v>
      </c>
      <c r="M302" s="61" t="s">
        <v>518</v>
      </c>
      <c r="N302" s="61" t="s">
        <v>513</v>
      </c>
      <c r="O302" s="61" t="s">
        <v>97</v>
      </c>
      <c r="P302" s="225">
        <v>248785.09</v>
      </c>
      <c r="Q302" s="225" t="s">
        <v>422</v>
      </c>
      <c r="R302" s="225" t="s">
        <v>422</v>
      </c>
      <c r="S302" s="225">
        <f>SUM(O302:R302)</f>
        <v>248785.09</v>
      </c>
      <c r="T302" s="286" t="s">
        <v>422</v>
      </c>
      <c r="U302" s="286" t="s">
        <v>422</v>
      </c>
      <c r="V302" s="286" t="s">
        <v>422</v>
      </c>
      <c r="W302" s="286" t="s">
        <v>422</v>
      </c>
      <c r="X302" s="448" t="s">
        <v>422</v>
      </c>
      <c r="Y302" s="448"/>
      <c r="Z302" s="450"/>
      <c r="AA302" s="450"/>
    </row>
    <row r="303" spans="1:27" ht="49.5" customHeight="1">
      <c r="A303" s="285"/>
      <c r="B303" s="61" t="s">
        <v>625</v>
      </c>
      <c r="C303" s="61">
        <v>2021</v>
      </c>
      <c r="D303" s="282" t="s">
        <v>556</v>
      </c>
      <c r="E303" s="61" t="s">
        <v>97</v>
      </c>
      <c r="F303" s="287" t="s">
        <v>519</v>
      </c>
      <c r="G303" s="61" t="s">
        <v>63</v>
      </c>
      <c r="H303" s="25" t="s">
        <v>526</v>
      </c>
      <c r="I303" s="61" t="s">
        <v>58</v>
      </c>
      <c r="J303" s="61" t="s">
        <v>474</v>
      </c>
      <c r="K303" s="63" t="s">
        <v>520</v>
      </c>
      <c r="L303" s="61">
        <v>2</v>
      </c>
      <c r="M303" s="61" t="s">
        <v>567</v>
      </c>
      <c r="N303" s="61" t="s">
        <v>513</v>
      </c>
      <c r="O303" s="61" t="s">
        <v>63</v>
      </c>
      <c r="P303" s="225">
        <v>100000</v>
      </c>
      <c r="Q303" s="225">
        <v>80000</v>
      </c>
      <c r="R303" s="225" t="s">
        <v>422</v>
      </c>
      <c r="S303" s="225">
        <f>SUM(P303:R303)</f>
        <v>180000</v>
      </c>
      <c r="T303" s="286" t="s">
        <v>422</v>
      </c>
      <c r="U303" s="286" t="s">
        <v>422</v>
      </c>
      <c r="V303" s="286" t="s">
        <v>422</v>
      </c>
      <c r="W303" s="286" t="s">
        <v>422</v>
      </c>
      <c r="X303" s="448" t="s">
        <v>422</v>
      </c>
      <c r="Y303" s="448"/>
      <c r="Z303" s="450"/>
      <c r="AA303" s="450"/>
    </row>
    <row r="304" spans="1:27" ht="49.5" customHeight="1">
      <c r="A304" s="285"/>
      <c r="B304" s="61" t="s">
        <v>626</v>
      </c>
      <c r="C304" s="61">
        <v>2021</v>
      </c>
      <c r="D304" s="282" t="s">
        <v>557</v>
      </c>
      <c r="E304" s="61" t="s">
        <v>97</v>
      </c>
      <c r="F304" s="287" t="s">
        <v>521</v>
      </c>
      <c r="G304" s="61" t="s">
        <v>63</v>
      </c>
      <c r="H304" s="25" t="s">
        <v>127</v>
      </c>
      <c r="I304" s="61" t="s">
        <v>58</v>
      </c>
      <c r="J304" s="61" t="s">
        <v>474</v>
      </c>
      <c r="K304" s="63" t="s">
        <v>522</v>
      </c>
      <c r="L304" s="61">
        <v>2</v>
      </c>
      <c r="M304" s="61" t="s">
        <v>540</v>
      </c>
      <c r="N304" s="61" t="s">
        <v>513</v>
      </c>
      <c r="O304" s="61" t="s">
        <v>63</v>
      </c>
      <c r="P304" s="225">
        <v>90000</v>
      </c>
      <c r="Q304" s="225">
        <v>80000</v>
      </c>
      <c r="R304" s="225" t="s">
        <v>422</v>
      </c>
      <c r="S304" s="225">
        <f>SUM(P304:R304)</f>
        <v>170000</v>
      </c>
      <c r="T304" s="286" t="s">
        <v>422</v>
      </c>
      <c r="U304" s="286" t="s">
        <v>422</v>
      </c>
      <c r="V304" s="286" t="s">
        <v>422</v>
      </c>
      <c r="W304" s="286" t="s">
        <v>422</v>
      </c>
      <c r="X304" s="448" t="s">
        <v>422</v>
      </c>
      <c r="Y304" s="448"/>
      <c r="Z304" s="450"/>
      <c r="AA304" s="450"/>
    </row>
    <row r="305" spans="2:27" ht="49.5" customHeight="1">
      <c r="B305" s="61" t="s">
        <v>566</v>
      </c>
      <c r="C305" s="61" t="s">
        <v>523</v>
      </c>
      <c r="D305" s="282" t="s">
        <v>524</v>
      </c>
      <c r="E305" s="61" t="s">
        <v>97</v>
      </c>
      <c r="F305" s="287" t="s">
        <v>525</v>
      </c>
      <c r="G305" s="61" t="s">
        <v>63</v>
      </c>
      <c r="H305" s="25" t="s">
        <v>526</v>
      </c>
      <c r="I305" s="61" t="s">
        <v>58</v>
      </c>
      <c r="J305" s="61" t="s">
        <v>474</v>
      </c>
      <c r="K305" s="63" t="s">
        <v>527</v>
      </c>
      <c r="L305" s="61">
        <v>2</v>
      </c>
      <c r="M305" s="61" t="s">
        <v>548</v>
      </c>
      <c r="N305" s="61" t="s">
        <v>138</v>
      </c>
      <c r="O305" s="61" t="s">
        <v>63</v>
      </c>
      <c r="P305" s="225">
        <v>195000</v>
      </c>
      <c r="Q305" s="225" t="s">
        <v>422</v>
      </c>
      <c r="R305" s="225" t="s">
        <v>422</v>
      </c>
      <c r="S305" s="225">
        <f>SUM(P305:R305)</f>
        <v>195000</v>
      </c>
      <c r="T305" s="286" t="s">
        <v>422</v>
      </c>
      <c r="U305" s="286" t="s">
        <v>422</v>
      </c>
      <c r="V305" s="286" t="s">
        <v>422</v>
      </c>
      <c r="W305" s="286" t="s">
        <v>422</v>
      </c>
      <c r="X305" s="448" t="s">
        <v>422</v>
      </c>
      <c r="Y305" s="448"/>
      <c r="Z305" s="450"/>
      <c r="AA305" s="450"/>
    </row>
    <row r="306" spans="2:27" ht="49.5" customHeight="1">
      <c r="B306" s="61" t="s">
        <v>627</v>
      </c>
      <c r="C306" s="61">
        <v>2021</v>
      </c>
      <c r="D306" s="288" t="s">
        <v>558</v>
      </c>
      <c r="E306" s="61" t="s">
        <v>97</v>
      </c>
      <c r="F306" s="287" t="s">
        <v>528</v>
      </c>
      <c r="G306" s="289" t="s">
        <v>63</v>
      </c>
      <c r="H306" s="25" t="s">
        <v>115</v>
      </c>
      <c r="I306" s="290" t="s">
        <v>58</v>
      </c>
      <c r="J306" s="61" t="s">
        <v>474</v>
      </c>
      <c r="K306" s="63" t="s">
        <v>529</v>
      </c>
      <c r="L306" s="61">
        <v>2</v>
      </c>
      <c r="M306" s="61" t="s">
        <v>568</v>
      </c>
      <c r="N306" s="61" t="s">
        <v>513</v>
      </c>
      <c r="O306" s="61" t="s">
        <v>63</v>
      </c>
      <c r="P306" s="225">
        <v>64364.4</v>
      </c>
      <c r="Q306" s="225">
        <v>96546.59</v>
      </c>
      <c r="R306" s="225" t="s">
        <v>422</v>
      </c>
      <c r="S306" s="225">
        <f>SUM(P306:R306)</f>
        <v>160910.99</v>
      </c>
      <c r="T306" s="286" t="s">
        <v>422</v>
      </c>
      <c r="U306" s="286" t="s">
        <v>422</v>
      </c>
      <c r="V306" s="286" t="s">
        <v>422</v>
      </c>
      <c r="W306" s="286" t="s">
        <v>422</v>
      </c>
      <c r="X306" s="448" t="s">
        <v>422</v>
      </c>
      <c r="Y306" s="448"/>
      <c r="Z306" s="450"/>
      <c r="AA306" s="450"/>
    </row>
    <row r="307" spans="2:29" s="12" customFormat="1" ht="49.5" customHeight="1">
      <c r="B307" s="61" t="s">
        <v>628</v>
      </c>
      <c r="C307" s="282">
        <v>2015</v>
      </c>
      <c r="D307" s="25" t="s">
        <v>530</v>
      </c>
      <c r="E307" s="283"/>
      <c r="F307" s="58"/>
      <c r="G307" s="58" t="s">
        <v>34</v>
      </c>
      <c r="H307" s="58" t="s">
        <v>42</v>
      </c>
      <c r="I307" s="58" t="s">
        <v>58</v>
      </c>
      <c r="J307" s="197" t="s">
        <v>531</v>
      </c>
      <c r="K307" s="59" t="s">
        <v>532</v>
      </c>
      <c r="L307" s="58">
        <v>1</v>
      </c>
      <c r="M307" s="58" t="s">
        <v>533</v>
      </c>
      <c r="N307" s="58" t="s">
        <v>534</v>
      </c>
      <c r="O307" s="58" t="s">
        <v>185</v>
      </c>
      <c r="P307" s="143">
        <v>9400000</v>
      </c>
      <c r="Q307" s="143">
        <v>0</v>
      </c>
      <c r="R307" s="143">
        <v>0</v>
      </c>
      <c r="S307" s="143">
        <v>118469100</v>
      </c>
      <c r="T307" s="284" t="s">
        <v>422</v>
      </c>
      <c r="U307" s="284" t="s">
        <v>422</v>
      </c>
      <c r="V307" s="284" t="s">
        <v>422</v>
      </c>
      <c r="W307" s="284" t="s">
        <v>422</v>
      </c>
      <c r="X307" s="459" t="s">
        <v>422</v>
      </c>
      <c r="Y307" s="459"/>
      <c r="Z307" s="460"/>
      <c r="AA307" s="460"/>
      <c r="AB307" s="40"/>
      <c r="AC307" s="39"/>
    </row>
    <row r="308" spans="2:29" s="12" customFormat="1" ht="49.5" customHeight="1">
      <c r="B308" s="61" t="s">
        <v>629</v>
      </c>
      <c r="C308" s="228">
        <v>2017</v>
      </c>
      <c r="D308" s="282" t="s">
        <v>535</v>
      </c>
      <c r="E308" s="61"/>
      <c r="F308" s="61"/>
      <c r="G308" s="228" t="s">
        <v>34</v>
      </c>
      <c r="H308" s="228" t="s">
        <v>42</v>
      </c>
      <c r="I308" s="228" t="s">
        <v>58</v>
      </c>
      <c r="J308" s="228" t="s">
        <v>531</v>
      </c>
      <c r="K308" s="224" t="s">
        <v>532</v>
      </c>
      <c r="L308" s="228">
        <v>1</v>
      </c>
      <c r="M308" s="228" t="s">
        <v>536</v>
      </c>
      <c r="N308" s="228" t="s">
        <v>537</v>
      </c>
      <c r="O308" s="58" t="s">
        <v>185</v>
      </c>
      <c r="P308" s="143">
        <v>23944385.1</v>
      </c>
      <c r="Q308" s="143">
        <v>1067451.1600000001</v>
      </c>
      <c r="R308" s="143">
        <v>0</v>
      </c>
      <c r="S308" s="143">
        <v>80997319.06</v>
      </c>
      <c r="T308" s="286" t="s">
        <v>422</v>
      </c>
      <c r="U308" s="286" t="s">
        <v>422</v>
      </c>
      <c r="V308" s="286" t="s">
        <v>422</v>
      </c>
      <c r="W308" s="286" t="s">
        <v>422</v>
      </c>
      <c r="X308" s="448" t="s">
        <v>422</v>
      </c>
      <c r="Y308" s="448"/>
      <c r="Z308" s="449"/>
      <c r="AA308" s="449"/>
      <c r="AB308" s="40"/>
      <c r="AC308" s="39"/>
    </row>
    <row r="309" spans="1:29" s="12" customFormat="1" ht="49.5" customHeight="1">
      <c r="A309" s="285"/>
      <c r="B309" s="61" t="s">
        <v>630</v>
      </c>
      <c r="C309" s="61">
        <v>2019</v>
      </c>
      <c r="D309" s="282" t="s">
        <v>538</v>
      </c>
      <c r="E309" s="61"/>
      <c r="F309" s="61"/>
      <c r="G309" s="61" t="s">
        <v>63</v>
      </c>
      <c r="H309" s="61" t="s">
        <v>42</v>
      </c>
      <c r="I309" s="61" t="s">
        <v>58</v>
      </c>
      <c r="J309" s="61" t="s">
        <v>531</v>
      </c>
      <c r="K309" s="63" t="s">
        <v>539</v>
      </c>
      <c r="L309" s="61">
        <v>1</v>
      </c>
      <c r="M309" s="61" t="s">
        <v>540</v>
      </c>
      <c r="N309" s="62" t="s">
        <v>412</v>
      </c>
      <c r="O309" s="58" t="s">
        <v>185</v>
      </c>
      <c r="P309" s="143">
        <v>46941466.77</v>
      </c>
      <c r="Q309" s="143" t="s">
        <v>422</v>
      </c>
      <c r="R309" s="143" t="s">
        <v>422</v>
      </c>
      <c r="S309" s="143">
        <v>58378994.52</v>
      </c>
      <c r="T309" s="286" t="s">
        <v>422</v>
      </c>
      <c r="U309" s="286" t="s">
        <v>422</v>
      </c>
      <c r="V309" s="286" t="s">
        <v>422</v>
      </c>
      <c r="W309" s="286" t="s">
        <v>422</v>
      </c>
      <c r="X309" s="448" t="s">
        <v>422</v>
      </c>
      <c r="Y309" s="448"/>
      <c r="Z309" s="449"/>
      <c r="AA309" s="449"/>
      <c r="AB309" s="40"/>
      <c r="AC309" s="39"/>
    </row>
    <row r="310" spans="1:29" s="12" customFormat="1" ht="49.5" customHeight="1">
      <c r="A310" s="285"/>
      <c r="B310" s="61" t="s">
        <v>631</v>
      </c>
      <c r="C310" s="287" t="s">
        <v>541</v>
      </c>
      <c r="D310" s="282" t="s">
        <v>569</v>
      </c>
      <c r="E310" s="61"/>
      <c r="F310" s="61"/>
      <c r="G310" s="62" t="s">
        <v>97</v>
      </c>
      <c r="H310" s="61" t="s">
        <v>42</v>
      </c>
      <c r="I310" s="61" t="s">
        <v>58</v>
      </c>
      <c r="J310" s="61" t="s">
        <v>531</v>
      </c>
      <c r="K310" s="63" t="s">
        <v>542</v>
      </c>
      <c r="L310" s="61">
        <v>1</v>
      </c>
      <c r="M310" s="61" t="s">
        <v>512</v>
      </c>
      <c r="N310" s="62" t="s">
        <v>543</v>
      </c>
      <c r="O310" s="58" t="s">
        <v>185</v>
      </c>
      <c r="P310" s="143">
        <v>4859313.4</v>
      </c>
      <c r="Q310" s="143">
        <v>18349984.12</v>
      </c>
      <c r="R310" s="143" t="s">
        <v>422</v>
      </c>
      <c r="S310" s="143">
        <v>23209297.51</v>
      </c>
      <c r="T310" s="286" t="s">
        <v>422</v>
      </c>
      <c r="U310" s="286" t="s">
        <v>422</v>
      </c>
      <c r="V310" s="286" t="s">
        <v>422</v>
      </c>
      <c r="W310" s="286" t="s">
        <v>422</v>
      </c>
      <c r="X310" s="448" t="s">
        <v>422</v>
      </c>
      <c r="Y310" s="448"/>
      <c r="Z310" s="449"/>
      <c r="AA310" s="449"/>
      <c r="AB310" s="40"/>
      <c r="AC310" s="39"/>
    </row>
    <row r="311" spans="1:29" s="12" customFormat="1" ht="103.5" customHeight="1">
      <c r="A311" s="285"/>
      <c r="B311" s="61" t="s">
        <v>544</v>
      </c>
      <c r="C311" s="58">
        <v>2020</v>
      </c>
      <c r="D311" s="282" t="s">
        <v>545</v>
      </c>
      <c r="E311" s="58"/>
      <c r="F311" s="58"/>
      <c r="G311" s="61" t="s">
        <v>63</v>
      </c>
      <c r="H311" s="61" t="s">
        <v>42</v>
      </c>
      <c r="I311" s="61" t="s">
        <v>58</v>
      </c>
      <c r="J311" s="61" t="s">
        <v>546</v>
      </c>
      <c r="K311" s="59" t="s">
        <v>547</v>
      </c>
      <c r="L311" s="58">
        <v>1</v>
      </c>
      <c r="M311" s="58" t="s">
        <v>548</v>
      </c>
      <c r="N311" s="58">
        <v>38</v>
      </c>
      <c r="O311" s="58" t="s">
        <v>63</v>
      </c>
      <c r="P311" s="143">
        <v>29861030</v>
      </c>
      <c r="Q311" s="143">
        <v>42244116</v>
      </c>
      <c r="R311" s="143">
        <f>S311-Q311-P311</f>
        <v>31683094</v>
      </c>
      <c r="S311" s="143">
        <v>103788240</v>
      </c>
      <c r="T311" s="284" t="s">
        <v>422</v>
      </c>
      <c r="U311" s="284" t="s">
        <v>422</v>
      </c>
      <c r="V311" s="284" t="s">
        <v>422</v>
      </c>
      <c r="W311" s="284" t="s">
        <v>422</v>
      </c>
      <c r="X311" s="459" t="s">
        <v>422</v>
      </c>
      <c r="Y311" s="459"/>
      <c r="Z311" s="449"/>
      <c r="AA311" s="449"/>
      <c r="AB311" s="40"/>
      <c r="AC311" s="39"/>
    </row>
    <row r="312" spans="1:29" s="12" customFormat="1" ht="49.5" customHeight="1">
      <c r="A312" s="40"/>
      <c r="B312" s="61" t="s">
        <v>632</v>
      </c>
      <c r="C312" s="228">
        <v>2017</v>
      </c>
      <c r="D312" s="282" t="s">
        <v>549</v>
      </c>
      <c r="E312" s="61"/>
      <c r="F312" s="61"/>
      <c r="G312" s="228" t="s">
        <v>34</v>
      </c>
      <c r="H312" s="228" t="s">
        <v>42</v>
      </c>
      <c r="I312" s="228" t="s">
        <v>58</v>
      </c>
      <c r="J312" s="228" t="s">
        <v>550</v>
      </c>
      <c r="K312" s="224" t="s">
        <v>551</v>
      </c>
      <c r="L312" s="228">
        <v>1</v>
      </c>
      <c r="M312" s="228" t="s">
        <v>536</v>
      </c>
      <c r="N312" s="228" t="s">
        <v>552</v>
      </c>
      <c r="O312" s="228" t="s">
        <v>185</v>
      </c>
      <c r="P312" s="143">
        <v>45918140.42</v>
      </c>
      <c r="Q312" s="143">
        <v>68098639.61999999</v>
      </c>
      <c r="R312" s="143">
        <v>120405978.92</v>
      </c>
      <c r="S312" s="143">
        <v>244875318.95999998</v>
      </c>
      <c r="T312" s="286" t="s">
        <v>422</v>
      </c>
      <c r="U312" s="286" t="s">
        <v>422</v>
      </c>
      <c r="V312" s="286" t="s">
        <v>422</v>
      </c>
      <c r="W312" s="286" t="s">
        <v>422</v>
      </c>
      <c r="X312" s="448" t="s">
        <v>422</v>
      </c>
      <c r="Y312" s="448"/>
      <c r="Z312" s="449"/>
      <c r="AA312" s="449"/>
      <c r="AB312" s="40"/>
      <c r="AC312" s="39"/>
    </row>
    <row r="313" spans="2:29" ht="24.75" customHeight="1">
      <c r="B313" s="28"/>
      <c r="C313" s="28"/>
      <c r="D313" s="28"/>
      <c r="E313" s="28"/>
      <c r="F313" s="28"/>
      <c r="G313" s="28"/>
      <c r="H313" s="28"/>
      <c r="I313" s="28"/>
      <c r="J313" s="20"/>
      <c r="K313" s="20"/>
      <c r="L313" s="28"/>
      <c r="M313" s="44"/>
      <c r="N313" s="28"/>
      <c r="O313" s="20"/>
      <c r="P313" s="20"/>
      <c r="Q313" s="20"/>
      <c r="R313" s="45"/>
      <c r="S313" s="46"/>
      <c r="T313" s="20"/>
      <c r="U313" s="20"/>
      <c r="V313" s="47"/>
      <c r="W313" s="20"/>
      <c r="X313" s="20"/>
      <c r="Y313" s="20"/>
      <c r="Z313" s="28"/>
      <c r="AA313" s="28"/>
      <c r="AB313" s="20"/>
      <c r="AC313" s="15"/>
    </row>
    <row r="314" spans="2:29" ht="24.75" customHeight="1">
      <c r="B314" s="28"/>
      <c r="C314" s="28"/>
      <c r="D314" s="28"/>
      <c r="E314" s="28"/>
      <c r="F314" s="28"/>
      <c r="G314" s="28"/>
      <c r="H314" s="28"/>
      <c r="I314" s="28"/>
      <c r="J314" s="20"/>
      <c r="K314" s="20"/>
      <c r="L314" s="28"/>
      <c r="M314" s="44"/>
      <c r="N314" s="28"/>
      <c r="O314" s="20"/>
      <c r="P314" s="20"/>
      <c r="Q314" s="20"/>
      <c r="R314" s="20"/>
      <c r="S314" s="46"/>
      <c r="T314" s="20"/>
      <c r="U314" s="20"/>
      <c r="V314" s="47"/>
      <c r="W314" s="20"/>
      <c r="X314" s="20"/>
      <c r="Y314" s="20"/>
      <c r="Z314" s="28"/>
      <c r="AA314" s="28"/>
      <c r="AB314" s="20"/>
      <c r="AC314" s="15"/>
    </row>
    <row r="315" spans="2:29" ht="24.75" customHeight="1">
      <c r="B315" s="28"/>
      <c r="C315" s="28"/>
      <c r="D315" s="28"/>
      <c r="E315" s="28"/>
      <c r="F315" s="28"/>
      <c r="G315" s="28"/>
      <c r="H315" s="28"/>
      <c r="I315" s="28"/>
      <c r="J315" s="20"/>
      <c r="K315" s="20"/>
      <c r="L315" s="28"/>
      <c r="M315" s="44"/>
      <c r="N315" s="28"/>
      <c r="O315" s="20"/>
      <c r="P315" s="20"/>
      <c r="Q315" s="20"/>
      <c r="R315" s="20"/>
      <c r="S315" s="46"/>
      <c r="T315" s="20"/>
      <c r="U315" s="20"/>
      <c r="V315" s="47"/>
      <c r="W315" s="20"/>
      <c r="X315" s="20"/>
      <c r="Y315" s="20"/>
      <c r="Z315" s="28"/>
      <c r="AA315" s="28"/>
      <c r="AB315" s="20"/>
      <c r="AC315" s="15"/>
    </row>
    <row r="316" spans="2:29" ht="24.75" customHeight="1">
      <c r="B316" s="28"/>
      <c r="C316" s="28"/>
      <c r="D316" s="28"/>
      <c r="E316" s="28"/>
      <c r="F316" s="28"/>
      <c r="G316" s="28"/>
      <c r="H316" s="28"/>
      <c r="I316" s="28"/>
      <c r="J316" s="20"/>
      <c r="K316" s="20"/>
      <c r="L316" s="28"/>
      <c r="M316" s="44"/>
      <c r="N316" s="28"/>
      <c r="O316" s="20"/>
      <c r="P316" s="20"/>
      <c r="Q316" s="20"/>
      <c r="R316" s="20"/>
      <c r="S316" s="46"/>
      <c r="T316" s="20"/>
      <c r="U316" s="20"/>
      <c r="V316" s="47"/>
      <c r="W316" s="20"/>
      <c r="X316" s="20"/>
      <c r="Y316" s="20"/>
      <c r="Z316" s="28"/>
      <c r="AA316" s="28"/>
      <c r="AB316" s="20"/>
      <c r="AC316" s="15"/>
    </row>
    <row r="317" spans="2:29" ht="24.75" customHeight="1">
      <c r="B317" s="28"/>
      <c r="C317" s="28"/>
      <c r="D317" s="28"/>
      <c r="E317" s="28"/>
      <c r="F317" s="28"/>
      <c r="G317" s="28"/>
      <c r="H317" s="28"/>
      <c r="I317" s="28"/>
      <c r="J317" s="20"/>
      <c r="K317" s="20"/>
      <c r="L317" s="28"/>
      <c r="M317" s="44"/>
      <c r="N317" s="28"/>
      <c r="O317" s="20"/>
      <c r="P317" s="20"/>
      <c r="Q317" s="20"/>
      <c r="R317" s="20"/>
      <c r="S317" s="46"/>
      <c r="T317" s="20"/>
      <c r="U317" s="20"/>
      <c r="V317" s="47"/>
      <c r="W317" s="20"/>
      <c r="X317" s="20"/>
      <c r="Y317" s="20"/>
      <c r="Z317" s="28"/>
      <c r="AA317" s="28"/>
      <c r="AB317" s="20"/>
      <c r="AC317" s="15"/>
    </row>
  </sheetData>
  <sheetProtection selectLockedCells="1" selectUnlockedCells="1"/>
  <mergeCells count="1040">
    <mergeCell ref="V221:W221"/>
    <mergeCell ref="X221:Y221"/>
    <mergeCell ref="Z221:AA221"/>
    <mergeCell ref="V219:W219"/>
    <mergeCell ref="X219:Y219"/>
    <mergeCell ref="Z219:AA219"/>
    <mergeCell ref="V220:W220"/>
    <mergeCell ref="X220:Y220"/>
    <mergeCell ref="Z220:AA220"/>
    <mergeCell ref="T216:U216"/>
    <mergeCell ref="V216:W218"/>
    <mergeCell ref="X216:Y218"/>
    <mergeCell ref="T217:T218"/>
    <mergeCell ref="U217:U218"/>
    <mergeCell ref="Z218:AA218"/>
    <mergeCell ref="N216:N218"/>
    <mergeCell ref="O216:O218"/>
    <mergeCell ref="P216:P218"/>
    <mergeCell ref="Q216:Q218"/>
    <mergeCell ref="R216:R218"/>
    <mergeCell ref="S216:S218"/>
    <mergeCell ref="H216:H217"/>
    <mergeCell ref="I216:I217"/>
    <mergeCell ref="J216:J217"/>
    <mergeCell ref="K216:K218"/>
    <mergeCell ref="L216:L217"/>
    <mergeCell ref="M216:M218"/>
    <mergeCell ref="B216:B218"/>
    <mergeCell ref="C216:C218"/>
    <mergeCell ref="D216:D218"/>
    <mergeCell ref="E216:E218"/>
    <mergeCell ref="F216:F218"/>
    <mergeCell ref="G216:G217"/>
    <mergeCell ref="V205:Y206"/>
    <mergeCell ref="P205:U206"/>
    <mergeCell ref="Z205:AA208"/>
    <mergeCell ref="R207:R209"/>
    <mergeCell ref="S207:S209"/>
    <mergeCell ref="Z209:AA209"/>
    <mergeCell ref="P207:P209"/>
    <mergeCell ref="Q207:Q209"/>
    <mergeCell ref="T207:U207"/>
    <mergeCell ref="X64:Y64"/>
    <mergeCell ref="Z64:AA64"/>
    <mergeCell ref="P187:U188"/>
    <mergeCell ref="V187:Y188"/>
    <mergeCell ref="Z187:AA190"/>
    <mergeCell ref="P189:P191"/>
    <mergeCell ref="Q189:Q191"/>
    <mergeCell ref="R189:R191"/>
    <mergeCell ref="S189:S191"/>
    <mergeCell ref="T189:U189"/>
    <mergeCell ref="H207:H208"/>
    <mergeCell ref="I207:I208"/>
    <mergeCell ref="J207:J208"/>
    <mergeCell ref="K207:K209"/>
    <mergeCell ref="L207:L208"/>
    <mergeCell ref="M207:M209"/>
    <mergeCell ref="B207:B209"/>
    <mergeCell ref="C207:C209"/>
    <mergeCell ref="D207:D209"/>
    <mergeCell ref="E207:E209"/>
    <mergeCell ref="F207:F209"/>
    <mergeCell ref="G207:G208"/>
    <mergeCell ref="V207:W209"/>
    <mergeCell ref="T208:T209"/>
    <mergeCell ref="U208:U209"/>
    <mergeCell ref="V210:W210"/>
    <mergeCell ref="X210:Y210"/>
    <mergeCell ref="Z210:AA210"/>
    <mergeCell ref="X207:Y209"/>
    <mergeCell ref="V211:W211"/>
    <mergeCell ref="X211:Y211"/>
    <mergeCell ref="Z211:AA211"/>
    <mergeCell ref="B189:B191"/>
    <mergeCell ref="C189:C191"/>
    <mergeCell ref="D189:D191"/>
    <mergeCell ref="E189:E191"/>
    <mergeCell ref="F189:F191"/>
    <mergeCell ref="G189:G190"/>
    <mergeCell ref="H189:H190"/>
    <mergeCell ref="O207:O209"/>
    <mergeCell ref="I189:I190"/>
    <mergeCell ref="J189:J190"/>
    <mergeCell ref="K189:K191"/>
    <mergeCell ref="L189:L190"/>
    <mergeCell ref="M189:M191"/>
    <mergeCell ref="N189:N191"/>
    <mergeCell ref="O189:O191"/>
    <mergeCell ref="N207:N209"/>
    <mergeCell ref="I199:I200"/>
    <mergeCell ref="V189:W191"/>
    <mergeCell ref="X189:Y191"/>
    <mergeCell ref="T190:T191"/>
    <mergeCell ref="U190:U191"/>
    <mergeCell ref="V192:W192"/>
    <mergeCell ref="X192:Y192"/>
    <mergeCell ref="Z191:AA191"/>
    <mergeCell ref="Z192:AA192"/>
    <mergeCell ref="V193:W193"/>
    <mergeCell ref="X193:Y193"/>
    <mergeCell ref="Z193:AA193"/>
    <mergeCell ref="V248:W248"/>
    <mergeCell ref="X248:Y248"/>
    <mergeCell ref="Z248:AA248"/>
    <mergeCell ref="V199:W201"/>
    <mergeCell ref="X199:Y201"/>
    <mergeCell ref="V72:W72"/>
    <mergeCell ref="X72:Y72"/>
    <mergeCell ref="Z72:AA72"/>
    <mergeCell ref="V73:W73"/>
    <mergeCell ref="X73:Y73"/>
    <mergeCell ref="Z73:AA73"/>
    <mergeCell ref="C1:I1"/>
    <mergeCell ref="B2:I2"/>
    <mergeCell ref="P5:U6"/>
    <mergeCell ref="V5:Y6"/>
    <mergeCell ref="Z5:AA8"/>
    <mergeCell ref="B7:B9"/>
    <mergeCell ref="C7:C9"/>
    <mergeCell ref="D7:D9"/>
    <mergeCell ref="E7:E9"/>
    <mergeCell ref="F7:F9"/>
    <mergeCell ref="G7:G8"/>
    <mergeCell ref="H7:H8"/>
    <mergeCell ref="I7:I8"/>
    <mergeCell ref="J7:J8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U7"/>
    <mergeCell ref="V7:W9"/>
    <mergeCell ref="X7:Y9"/>
    <mergeCell ref="T8:T9"/>
    <mergeCell ref="U8:U9"/>
    <mergeCell ref="Z9:AA9"/>
    <mergeCell ref="V74:W74"/>
    <mergeCell ref="X74:Y74"/>
    <mergeCell ref="V75:W75"/>
    <mergeCell ref="X75:Y75"/>
    <mergeCell ref="V76:W76"/>
    <mergeCell ref="X76:Y76"/>
    <mergeCell ref="V10:W10"/>
    <mergeCell ref="X10:Y10"/>
    <mergeCell ref="Z10:AA10"/>
    <mergeCell ref="X12:Y12"/>
    <mergeCell ref="Z12:AA12"/>
    <mergeCell ref="X77:Y77"/>
    <mergeCell ref="V78:W78"/>
    <mergeCell ref="X78:Y78"/>
    <mergeCell ref="V79:W79"/>
    <mergeCell ref="V13:W13"/>
    <mergeCell ref="X13:Y13"/>
    <mergeCell ref="Z13:AA13"/>
    <mergeCell ref="V14:W14"/>
    <mergeCell ref="X15:Y15"/>
    <mergeCell ref="Z15:AA15"/>
    <mergeCell ref="X16:Y16"/>
    <mergeCell ref="Z16:AA16"/>
    <mergeCell ref="P20:U20"/>
    <mergeCell ref="V20:Y20"/>
    <mergeCell ref="Z20:AA23"/>
    <mergeCell ref="T21:U21"/>
    <mergeCell ref="V21:W23"/>
    <mergeCell ref="X21:Y23"/>
    <mergeCell ref="B21:B23"/>
    <mergeCell ref="C21:C23"/>
    <mergeCell ref="D21:D23"/>
    <mergeCell ref="E21:E23"/>
    <mergeCell ref="F21:F23"/>
    <mergeCell ref="G21:G22"/>
    <mergeCell ref="H21:H22"/>
    <mergeCell ref="I21:I22"/>
    <mergeCell ref="J21:J22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2:T23"/>
    <mergeCell ref="U22:U23"/>
    <mergeCell ref="V24:W24"/>
    <mergeCell ref="X24:Y24"/>
    <mergeCell ref="Z24:AA24"/>
    <mergeCell ref="V25:W25"/>
    <mergeCell ref="X25:Y25"/>
    <mergeCell ref="Z25:AA25"/>
    <mergeCell ref="P29:U29"/>
    <mergeCell ref="V29:Y29"/>
    <mergeCell ref="Z29:AA31"/>
    <mergeCell ref="B30:B32"/>
    <mergeCell ref="C30:C32"/>
    <mergeCell ref="D30:D32"/>
    <mergeCell ref="E30:E32"/>
    <mergeCell ref="F30:F32"/>
    <mergeCell ref="G30:G31"/>
    <mergeCell ref="H30:H31"/>
    <mergeCell ref="I30:I31"/>
    <mergeCell ref="J30:J31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U30"/>
    <mergeCell ref="V30:W32"/>
    <mergeCell ref="X30:Y32"/>
    <mergeCell ref="T31:T32"/>
    <mergeCell ref="U31:U32"/>
    <mergeCell ref="Z32:AA32"/>
    <mergeCell ref="X33:Y33"/>
    <mergeCell ref="Z33:AA33"/>
    <mergeCell ref="X34:Y34"/>
    <mergeCell ref="Z34:AA34"/>
    <mergeCell ref="X35:Y35"/>
    <mergeCell ref="Z35:AA35"/>
    <mergeCell ref="X36:Y36"/>
    <mergeCell ref="Z36:AA36"/>
    <mergeCell ref="X37:Y37"/>
    <mergeCell ref="Z37:AA37"/>
    <mergeCell ref="P41:U41"/>
    <mergeCell ref="V41:Y41"/>
    <mergeCell ref="Z41:AA43"/>
    <mergeCell ref="B42:B44"/>
    <mergeCell ref="C42:C44"/>
    <mergeCell ref="D42:D44"/>
    <mergeCell ref="E42:E44"/>
    <mergeCell ref="F42:F44"/>
    <mergeCell ref="G42:G43"/>
    <mergeCell ref="H42:H43"/>
    <mergeCell ref="I42:I43"/>
    <mergeCell ref="J42:J43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U42"/>
    <mergeCell ref="V42:W44"/>
    <mergeCell ref="X42:Y44"/>
    <mergeCell ref="T43:T44"/>
    <mergeCell ref="U43:U44"/>
    <mergeCell ref="Z44:AA44"/>
    <mergeCell ref="X45:Y45"/>
    <mergeCell ref="Z45:AA45"/>
    <mergeCell ref="P49:U49"/>
    <mergeCell ref="V49:Y49"/>
    <mergeCell ref="Z49:AA51"/>
    <mergeCell ref="T50:U50"/>
    <mergeCell ref="V50:W52"/>
    <mergeCell ref="X50:Y52"/>
    <mergeCell ref="T51:T52"/>
    <mergeCell ref="B50:B52"/>
    <mergeCell ref="C50:C52"/>
    <mergeCell ref="D50:D52"/>
    <mergeCell ref="E50:E52"/>
    <mergeCell ref="F50:F52"/>
    <mergeCell ref="G50:G51"/>
    <mergeCell ref="H50:H51"/>
    <mergeCell ref="I50:I51"/>
    <mergeCell ref="J50:J51"/>
    <mergeCell ref="K50:K52"/>
    <mergeCell ref="L50:L52"/>
    <mergeCell ref="M50:M52"/>
    <mergeCell ref="N50:N52"/>
    <mergeCell ref="O50:O52"/>
    <mergeCell ref="P50:P52"/>
    <mergeCell ref="Q50:Q52"/>
    <mergeCell ref="R50:R52"/>
    <mergeCell ref="S50:S52"/>
    <mergeCell ref="U51:U52"/>
    <mergeCell ref="Z52:AA52"/>
    <mergeCell ref="V53:W53"/>
    <mergeCell ref="X53:Y53"/>
    <mergeCell ref="Z53:AA53"/>
    <mergeCell ref="V54:W54"/>
    <mergeCell ref="X54:Y54"/>
    <mergeCell ref="Z54:AA54"/>
    <mergeCell ref="P57:U58"/>
    <mergeCell ref="V57:Y58"/>
    <mergeCell ref="Z57:AA60"/>
    <mergeCell ref="B59:B61"/>
    <mergeCell ref="C59:C61"/>
    <mergeCell ref="D59:D61"/>
    <mergeCell ref="E59:E61"/>
    <mergeCell ref="F59:F61"/>
    <mergeCell ref="G59:G60"/>
    <mergeCell ref="H59:H60"/>
    <mergeCell ref="I59:I60"/>
    <mergeCell ref="J59:J60"/>
    <mergeCell ref="K59:K61"/>
    <mergeCell ref="L59:L61"/>
    <mergeCell ref="M59:M61"/>
    <mergeCell ref="N59:N61"/>
    <mergeCell ref="O59:O61"/>
    <mergeCell ref="P59:P61"/>
    <mergeCell ref="Q59:Q61"/>
    <mergeCell ref="R59:R61"/>
    <mergeCell ref="S59:S61"/>
    <mergeCell ref="T59:U59"/>
    <mergeCell ref="V59:W61"/>
    <mergeCell ref="X59:Y61"/>
    <mergeCell ref="T60:T61"/>
    <mergeCell ref="U60:U61"/>
    <mergeCell ref="Z61:AA61"/>
    <mergeCell ref="V62:W62"/>
    <mergeCell ref="X62:Y62"/>
    <mergeCell ref="Z62:AA62"/>
    <mergeCell ref="V63:W63"/>
    <mergeCell ref="X63:Y63"/>
    <mergeCell ref="Z63:AA63"/>
    <mergeCell ref="P67:U68"/>
    <mergeCell ref="V67:Y68"/>
    <mergeCell ref="Z67:AA70"/>
    <mergeCell ref="T69:U69"/>
    <mergeCell ref="V69:W71"/>
    <mergeCell ref="X69:Y71"/>
    <mergeCell ref="T70:T71"/>
    <mergeCell ref="B69:B71"/>
    <mergeCell ref="C69:C71"/>
    <mergeCell ref="D69:D71"/>
    <mergeCell ref="E69:E71"/>
    <mergeCell ref="F69:F71"/>
    <mergeCell ref="G69:G70"/>
    <mergeCell ref="H69:H70"/>
    <mergeCell ref="I69:I70"/>
    <mergeCell ref="J69:J70"/>
    <mergeCell ref="K69:K71"/>
    <mergeCell ref="L69:L71"/>
    <mergeCell ref="M69:M71"/>
    <mergeCell ref="U70:U71"/>
    <mergeCell ref="Z71:AA71"/>
    <mergeCell ref="N69:N71"/>
    <mergeCell ref="O69:O71"/>
    <mergeCell ref="P69:P71"/>
    <mergeCell ref="Q69:Q71"/>
    <mergeCell ref="R69:R71"/>
    <mergeCell ref="S69:S71"/>
    <mergeCell ref="Z77:AA77"/>
    <mergeCell ref="Z78:AA78"/>
    <mergeCell ref="Z75:AA75"/>
    <mergeCell ref="Z76:AA76"/>
    <mergeCell ref="Z74:AA74"/>
    <mergeCell ref="Z83:AA83"/>
    <mergeCell ref="Z81:AA81"/>
    <mergeCell ref="Z82:AA82"/>
    <mergeCell ref="Z79:AA79"/>
    <mergeCell ref="Z80:AA80"/>
    <mergeCell ref="Z92:AA92"/>
    <mergeCell ref="V11:W11"/>
    <mergeCell ref="X11:Y11"/>
    <mergeCell ref="Z11:AA11"/>
    <mergeCell ref="X14:Y14"/>
    <mergeCell ref="Z14:AA14"/>
    <mergeCell ref="Z87:AA87"/>
    <mergeCell ref="Z85:AA85"/>
    <mergeCell ref="Z86:AA86"/>
    <mergeCell ref="Z84:AA84"/>
    <mergeCell ref="P95:U96"/>
    <mergeCell ref="V95:Y96"/>
    <mergeCell ref="Z95:AA98"/>
    <mergeCell ref="B97:B99"/>
    <mergeCell ref="C97:C99"/>
    <mergeCell ref="D97:D99"/>
    <mergeCell ref="E97:E99"/>
    <mergeCell ref="F97:F99"/>
    <mergeCell ref="G97:G98"/>
    <mergeCell ref="H97:H98"/>
    <mergeCell ref="I97:I98"/>
    <mergeCell ref="J97:J98"/>
    <mergeCell ref="K97:K99"/>
    <mergeCell ref="L97:L99"/>
    <mergeCell ref="M97:M99"/>
    <mergeCell ref="N97:N99"/>
    <mergeCell ref="O97:O99"/>
    <mergeCell ref="P97:P99"/>
    <mergeCell ref="Q97:Q99"/>
    <mergeCell ref="R97:R99"/>
    <mergeCell ref="S97:S99"/>
    <mergeCell ref="T97:U97"/>
    <mergeCell ref="V97:W99"/>
    <mergeCell ref="X97:Y99"/>
    <mergeCell ref="T98:T99"/>
    <mergeCell ref="U98:U99"/>
    <mergeCell ref="Z99:AA99"/>
    <mergeCell ref="V100:W100"/>
    <mergeCell ref="X100:Y100"/>
    <mergeCell ref="Z100:AA100"/>
    <mergeCell ref="V101:W101"/>
    <mergeCell ref="X101:Y101"/>
    <mergeCell ref="Z101:AA101"/>
    <mergeCell ref="V102:W102"/>
    <mergeCell ref="X102:Y102"/>
    <mergeCell ref="Z102:AA102"/>
    <mergeCell ref="P106:U107"/>
    <mergeCell ref="V106:Y107"/>
    <mergeCell ref="Z106:AA109"/>
    <mergeCell ref="T108:U108"/>
    <mergeCell ref="V108:W110"/>
    <mergeCell ref="X108:Y110"/>
    <mergeCell ref="T109:T110"/>
    <mergeCell ref="U109:U110"/>
    <mergeCell ref="Z110:AA110"/>
    <mergeCell ref="B108:B110"/>
    <mergeCell ref="C108:C110"/>
    <mergeCell ref="D108:D110"/>
    <mergeCell ref="E108:E110"/>
    <mergeCell ref="F108:F110"/>
    <mergeCell ref="G108:G109"/>
    <mergeCell ref="H108:H109"/>
    <mergeCell ref="I108:I109"/>
    <mergeCell ref="J108:J109"/>
    <mergeCell ref="K108:K110"/>
    <mergeCell ref="L108:L110"/>
    <mergeCell ref="M108:M110"/>
    <mergeCell ref="N108:N110"/>
    <mergeCell ref="O108:O110"/>
    <mergeCell ref="P108:P110"/>
    <mergeCell ref="Q108:Q110"/>
    <mergeCell ref="R108:R110"/>
    <mergeCell ref="S108:S110"/>
    <mergeCell ref="V111:W111"/>
    <mergeCell ref="X111:Y111"/>
    <mergeCell ref="Z111:AA111"/>
    <mergeCell ref="V112:W112"/>
    <mergeCell ref="X112:Y112"/>
    <mergeCell ref="Z112:AA112"/>
    <mergeCell ref="V113:W113"/>
    <mergeCell ref="X113:Y113"/>
    <mergeCell ref="Z113:AA113"/>
    <mergeCell ref="V114:W114"/>
    <mergeCell ref="X114:Y114"/>
    <mergeCell ref="Z114:AA114"/>
    <mergeCell ref="V115:W115"/>
    <mergeCell ref="X115:Y115"/>
    <mergeCell ref="Z115:AA115"/>
    <mergeCell ref="V116:W116"/>
    <mergeCell ref="X116:Y116"/>
    <mergeCell ref="Z116:AA116"/>
    <mergeCell ref="V117:W117"/>
    <mergeCell ref="X117:Y117"/>
    <mergeCell ref="Z117:AA117"/>
    <mergeCell ref="V118:W118"/>
    <mergeCell ref="X118:Y118"/>
    <mergeCell ref="Z118:AA118"/>
    <mergeCell ref="V119:W119"/>
    <mergeCell ref="X119:Y119"/>
    <mergeCell ref="Z119:AA119"/>
    <mergeCell ref="V120:W120"/>
    <mergeCell ref="X120:Y120"/>
    <mergeCell ref="Z120:AA120"/>
    <mergeCell ref="V121:W121"/>
    <mergeCell ref="X121:Y121"/>
    <mergeCell ref="Z121:AA121"/>
    <mergeCell ref="V122:W122"/>
    <mergeCell ref="X122:Y122"/>
    <mergeCell ref="Z122:AA122"/>
    <mergeCell ref="P127:U128"/>
    <mergeCell ref="V127:Y128"/>
    <mergeCell ref="Z127:AA130"/>
    <mergeCell ref="T129:U129"/>
    <mergeCell ref="V129:W131"/>
    <mergeCell ref="X129:Y131"/>
    <mergeCell ref="T130:T131"/>
    <mergeCell ref="U130:U131"/>
    <mergeCell ref="Z131:AA131"/>
    <mergeCell ref="B129:B131"/>
    <mergeCell ref="C129:C131"/>
    <mergeCell ref="D129:D131"/>
    <mergeCell ref="E129:E131"/>
    <mergeCell ref="F129:F131"/>
    <mergeCell ref="G129:G130"/>
    <mergeCell ref="H129:H130"/>
    <mergeCell ref="I129:I130"/>
    <mergeCell ref="J129:J130"/>
    <mergeCell ref="K129:K131"/>
    <mergeCell ref="L129:L131"/>
    <mergeCell ref="M129:M131"/>
    <mergeCell ref="N129:N131"/>
    <mergeCell ref="O129:O131"/>
    <mergeCell ref="P129:P131"/>
    <mergeCell ref="Q129:Q131"/>
    <mergeCell ref="R129:R131"/>
    <mergeCell ref="S129:S131"/>
    <mergeCell ref="V132:W132"/>
    <mergeCell ref="X132:Y132"/>
    <mergeCell ref="Z132:AA132"/>
    <mergeCell ref="V133:W133"/>
    <mergeCell ref="X133:Y133"/>
    <mergeCell ref="Z133:AA133"/>
    <mergeCell ref="V134:W134"/>
    <mergeCell ref="X134:Y134"/>
    <mergeCell ref="Z134:AA134"/>
    <mergeCell ref="V135:W135"/>
    <mergeCell ref="X135:Y135"/>
    <mergeCell ref="Z135:AA135"/>
    <mergeCell ref="V136:W136"/>
    <mergeCell ref="X136:Y136"/>
    <mergeCell ref="Z136:AA136"/>
    <mergeCell ref="V137:W137"/>
    <mergeCell ref="X137:Y137"/>
    <mergeCell ref="Z137:AA137"/>
    <mergeCell ref="V138:W138"/>
    <mergeCell ref="X138:Y138"/>
    <mergeCell ref="Z138:AA138"/>
    <mergeCell ref="V139:W139"/>
    <mergeCell ref="X139:Y139"/>
    <mergeCell ref="Z139:AA139"/>
    <mergeCell ref="V140:W140"/>
    <mergeCell ref="X140:Y140"/>
    <mergeCell ref="Z140:AA140"/>
    <mergeCell ref="V141:W141"/>
    <mergeCell ref="X141:Y141"/>
    <mergeCell ref="Z141:AA141"/>
    <mergeCell ref="V142:W142"/>
    <mergeCell ref="X142:Y142"/>
    <mergeCell ref="Z142:AA142"/>
    <mergeCell ref="V143:W143"/>
    <mergeCell ref="X143:Y143"/>
    <mergeCell ref="Z143:AA143"/>
    <mergeCell ref="V144:W144"/>
    <mergeCell ref="X144:Y144"/>
    <mergeCell ref="Z144:AA144"/>
    <mergeCell ref="V145:W145"/>
    <mergeCell ref="X145:Y145"/>
    <mergeCell ref="Z145:AA145"/>
    <mergeCell ref="V146:W146"/>
    <mergeCell ref="X146:Y146"/>
    <mergeCell ref="Z146:AA146"/>
    <mergeCell ref="V147:W147"/>
    <mergeCell ref="X147:Y147"/>
    <mergeCell ref="Z147:AA147"/>
    <mergeCell ref="P150:U151"/>
    <mergeCell ref="V150:Y151"/>
    <mergeCell ref="Z150:AA153"/>
    <mergeCell ref="T152:U152"/>
    <mergeCell ref="V152:W154"/>
    <mergeCell ref="X152:Y154"/>
    <mergeCell ref="T153:T154"/>
    <mergeCell ref="U153:U154"/>
    <mergeCell ref="Z154:AA154"/>
    <mergeCell ref="B152:B154"/>
    <mergeCell ref="C152:C154"/>
    <mergeCell ref="D152:D154"/>
    <mergeCell ref="E152:E154"/>
    <mergeCell ref="F152:F154"/>
    <mergeCell ref="G152:G153"/>
    <mergeCell ref="H152:H153"/>
    <mergeCell ref="I152:I153"/>
    <mergeCell ref="J152:J153"/>
    <mergeCell ref="K152:K154"/>
    <mergeCell ref="L152:L154"/>
    <mergeCell ref="M152:M154"/>
    <mergeCell ref="N152:N154"/>
    <mergeCell ref="O152:O154"/>
    <mergeCell ref="P152:P154"/>
    <mergeCell ref="Q152:Q154"/>
    <mergeCell ref="R152:R154"/>
    <mergeCell ref="S152:S154"/>
    <mergeCell ref="V155:W155"/>
    <mergeCell ref="X155:Y155"/>
    <mergeCell ref="Z155:AA155"/>
    <mergeCell ref="V156:W156"/>
    <mergeCell ref="X156:Y156"/>
    <mergeCell ref="Z156:AA156"/>
    <mergeCell ref="V157:W157"/>
    <mergeCell ref="X157:Y157"/>
    <mergeCell ref="Z157:AA157"/>
    <mergeCell ref="V158:W158"/>
    <mergeCell ref="X158:Y158"/>
    <mergeCell ref="Z158:AA158"/>
    <mergeCell ref="V159:W159"/>
    <mergeCell ref="X159:Y159"/>
    <mergeCell ref="Z159:AA159"/>
    <mergeCell ref="V160:W160"/>
    <mergeCell ref="X160:Y160"/>
    <mergeCell ref="Z160:AA160"/>
    <mergeCell ref="V162:W162"/>
    <mergeCell ref="X162:Y162"/>
    <mergeCell ref="Z162:AA162"/>
    <mergeCell ref="V161:W161"/>
    <mergeCell ref="X161:Y161"/>
    <mergeCell ref="Z161:AA161"/>
    <mergeCell ref="V163:W163"/>
    <mergeCell ref="X163:Y163"/>
    <mergeCell ref="Z163:AA163"/>
    <mergeCell ref="V164:W164"/>
    <mergeCell ref="X164:Y164"/>
    <mergeCell ref="Z164:AA164"/>
    <mergeCell ref="V165:W165"/>
    <mergeCell ref="X165:Y165"/>
    <mergeCell ref="Z165:AA165"/>
    <mergeCell ref="V166:W166"/>
    <mergeCell ref="X166:Y166"/>
    <mergeCell ref="Z166:AA166"/>
    <mergeCell ref="V167:W167"/>
    <mergeCell ref="X167:Y167"/>
    <mergeCell ref="Z167:AA167"/>
    <mergeCell ref="V168:W168"/>
    <mergeCell ref="X168:Y168"/>
    <mergeCell ref="Z168:AA168"/>
    <mergeCell ref="V169:W169"/>
    <mergeCell ref="X169:Y169"/>
    <mergeCell ref="Z169:AA169"/>
    <mergeCell ref="V170:W170"/>
    <mergeCell ref="X170:Y170"/>
    <mergeCell ref="Z170:AA170"/>
    <mergeCell ref="V171:W171"/>
    <mergeCell ref="X171:Y171"/>
    <mergeCell ref="Z171:AA171"/>
    <mergeCell ref="V172:W172"/>
    <mergeCell ref="X172:Y172"/>
    <mergeCell ref="Z172:AA172"/>
    <mergeCell ref="V173:W173"/>
    <mergeCell ref="X173:Y173"/>
    <mergeCell ref="Z173:AA173"/>
    <mergeCell ref="V174:W174"/>
    <mergeCell ref="X174:Y174"/>
    <mergeCell ref="Z174:AA174"/>
    <mergeCell ref="V175:W175"/>
    <mergeCell ref="X175:Y175"/>
    <mergeCell ref="Z175:AA175"/>
    <mergeCell ref="V176:W176"/>
    <mergeCell ref="X176:Y176"/>
    <mergeCell ref="Z176:AA176"/>
    <mergeCell ref="P179:U180"/>
    <mergeCell ref="V179:Y180"/>
    <mergeCell ref="Z179:AA182"/>
    <mergeCell ref="B181:B183"/>
    <mergeCell ref="C181:C183"/>
    <mergeCell ref="D181:D183"/>
    <mergeCell ref="E181:E183"/>
    <mergeCell ref="F181:F183"/>
    <mergeCell ref="G181:G182"/>
    <mergeCell ref="H181:H182"/>
    <mergeCell ref="I181:I182"/>
    <mergeCell ref="J181:J182"/>
    <mergeCell ref="K181:K183"/>
    <mergeCell ref="L181:L182"/>
    <mergeCell ref="M181:M183"/>
    <mergeCell ref="N181:N183"/>
    <mergeCell ref="O181:O183"/>
    <mergeCell ref="P181:P183"/>
    <mergeCell ref="Q181:Q183"/>
    <mergeCell ref="R181:R183"/>
    <mergeCell ref="S181:S183"/>
    <mergeCell ref="T181:U181"/>
    <mergeCell ref="V181:W183"/>
    <mergeCell ref="X181:Y183"/>
    <mergeCell ref="T182:T183"/>
    <mergeCell ref="U182:U183"/>
    <mergeCell ref="Z183:AA183"/>
    <mergeCell ref="V184:W184"/>
    <mergeCell ref="X184:Y184"/>
    <mergeCell ref="Z184:AA184"/>
    <mergeCell ref="P197:U198"/>
    <mergeCell ref="V197:Y198"/>
    <mergeCell ref="Z197:AA200"/>
    <mergeCell ref="B199:B201"/>
    <mergeCell ref="C199:C201"/>
    <mergeCell ref="D199:D201"/>
    <mergeCell ref="E199:E201"/>
    <mergeCell ref="F199:F201"/>
    <mergeCell ref="G199:G200"/>
    <mergeCell ref="H199:H200"/>
    <mergeCell ref="J199:J200"/>
    <mergeCell ref="K199:K201"/>
    <mergeCell ref="L199:L200"/>
    <mergeCell ref="M199:M201"/>
    <mergeCell ref="N199:N201"/>
    <mergeCell ref="O199:O201"/>
    <mergeCell ref="P199:P201"/>
    <mergeCell ref="Q199:Q201"/>
    <mergeCell ref="R199:R201"/>
    <mergeCell ref="S199:S201"/>
    <mergeCell ref="T199:U199"/>
    <mergeCell ref="T200:T201"/>
    <mergeCell ref="U200:U201"/>
    <mergeCell ref="Z201:AA201"/>
    <mergeCell ref="V194:W194"/>
    <mergeCell ref="X194:Y194"/>
    <mergeCell ref="Z194:AA194"/>
    <mergeCell ref="V202:W202"/>
    <mergeCell ref="X202:Y202"/>
    <mergeCell ref="Z202:AA202"/>
    <mergeCell ref="V249:W249"/>
    <mergeCell ref="X249:Y249"/>
    <mergeCell ref="Z249:AA249"/>
    <mergeCell ref="V250:W250"/>
    <mergeCell ref="X250:Y250"/>
    <mergeCell ref="Z250:AA250"/>
    <mergeCell ref="V251:W251"/>
    <mergeCell ref="X251:Y251"/>
    <mergeCell ref="Z251:AA251"/>
    <mergeCell ref="P225:U226"/>
    <mergeCell ref="V225:Y226"/>
    <mergeCell ref="Z225:AA228"/>
    <mergeCell ref="T227:U227"/>
    <mergeCell ref="V227:W229"/>
    <mergeCell ref="X227:Y229"/>
    <mergeCell ref="T228:T229"/>
    <mergeCell ref="B227:B229"/>
    <mergeCell ref="C227:C229"/>
    <mergeCell ref="D227:D229"/>
    <mergeCell ref="E227:E229"/>
    <mergeCell ref="F227:F229"/>
    <mergeCell ref="G227:G228"/>
    <mergeCell ref="H227:H228"/>
    <mergeCell ref="I227:I228"/>
    <mergeCell ref="J227:J228"/>
    <mergeCell ref="K227:K229"/>
    <mergeCell ref="L227:L228"/>
    <mergeCell ref="M227:M229"/>
    <mergeCell ref="N227:N229"/>
    <mergeCell ref="O227:O229"/>
    <mergeCell ref="P227:P229"/>
    <mergeCell ref="Q227:Q229"/>
    <mergeCell ref="R227:R229"/>
    <mergeCell ref="S227:S229"/>
    <mergeCell ref="U228:U229"/>
    <mergeCell ref="Z229:AA229"/>
    <mergeCell ref="V230:W230"/>
    <mergeCell ref="X230:Y230"/>
    <mergeCell ref="Z230:AA230"/>
    <mergeCell ref="P233:U234"/>
    <mergeCell ref="V233:Y234"/>
    <mergeCell ref="Z233:AA237"/>
    <mergeCell ref="T235:U235"/>
    <mergeCell ref="V235:W237"/>
    <mergeCell ref="B235:B237"/>
    <mergeCell ref="C235:C237"/>
    <mergeCell ref="D235:D237"/>
    <mergeCell ref="E235:E237"/>
    <mergeCell ref="F235:F237"/>
    <mergeCell ref="G235:G236"/>
    <mergeCell ref="H235:H236"/>
    <mergeCell ref="I235:I236"/>
    <mergeCell ref="J235:J236"/>
    <mergeCell ref="K235:K237"/>
    <mergeCell ref="L235:L236"/>
    <mergeCell ref="M235:M237"/>
    <mergeCell ref="N235:N237"/>
    <mergeCell ref="O235:O237"/>
    <mergeCell ref="P235:P237"/>
    <mergeCell ref="Q235:Q237"/>
    <mergeCell ref="R235:R237"/>
    <mergeCell ref="S235:S237"/>
    <mergeCell ref="X235:Y237"/>
    <mergeCell ref="T236:T237"/>
    <mergeCell ref="U236:U237"/>
    <mergeCell ref="V238:W238"/>
    <mergeCell ref="X238:Y238"/>
    <mergeCell ref="Z238:AA238"/>
    <mergeCell ref="P241:U242"/>
    <mergeCell ref="V241:Y242"/>
    <mergeCell ref="Z241:AA245"/>
    <mergeCell ref="B243:B245"/>
    <mergeCell ref="C243:C245"/>
    <mergeCell ref="D243:D245"/>
    <mergeCell ref="E243:E245"/>
    <mergeCell ref="F243:F245"/>
    <mergeCell ref="G243:G244"/>
    <mergeCell ref="H243:H244"/>
    <mergeCell ref="I243:I244"/>
    <mergeCell ref="J243:J244"/>
    <mergeCell ref="K243:K245"/>
    <mergeCell ref="L243:L244"/>
    <mergeCell ref="M243:M245"/>
    <mergeCell ref="N243:N245"/>
    <mergeCell ref="O243:O245"/>
    <mergeCell ref="P243:P245"/>
    <mergeCell ref="Q243:Q245"/>
    <mergeCell ref="R243:R245"/>
    <mergeCell ref="S243:S245"/>
    <mergeCell ref="T243:U243"/>
    <mergeCell ref="V243:W245"/>
    <mergeCell ref="X243:Y245"/>
    <mergeCell ref="T244:T245"/>
    <mergeCell ref="U244:U245"/>
    <mergeCell ref="V246:W246"/>
    <mergeCell ref="X246:Y246"/>
    <mergeCell ref="Z246:AA246"/>
    <mergeCell ref="V247:W247"/>
    <mergeCell ref="X247:Y247"/>
    <mergeCell ref="Z247:AA247"/>
    <mergeCell ref="P255:U256"/>
    <mergeCell ref="V255:Y257"/>
    <mergeCell ref="Z255:AA259"/>
    <mergeCell ref="T257:U257"/>
    <mergeCell ref="T258:T259"/>
    <mergeCell ref="U258:U259"/>
    <mergeCell ref="B257:B259"/>
    <mergeCell ref="C257:C259"/>
    <mergeCell ref="D257:D259"/>
    <mergeCell ref="E257:E259"/>
    <mergeCell ref="F257:F259"/>
    <mergeCell ref="G257:G258"/>
    <mergeCell ref="H257:H258"/>
    <mergeCell ref="I257:I258"/>
    <mergeCell ref="J257:J258"/>
    <mergeCell ref="K257:K259"/>
    <mergeCell ref="L257:L258"/>
    <mergeCell ref="M257:M259"/>
    <mergeCell ref="N257:N259"/>
    <mergeCell ref="O257:O259"/>
    <mergeCell ref="P257:P259"/>
    <mergeCell ref="Q257:Q259"/>
    <mergeCell ref="R257:R259"/>
    <mergeCell ref="S257:S259"/>
    <mergeCell ref="V258:W259"/>
    <mergeCell ref="X258:Y259"/>
    <mergeCell ref="V260:W260"/>
    <mergeCell ref="X260:Y260"/>
    <mergeCell ref="Z260:AA260"/>
    <mergeCell ref="V261:W261"/>
    <mergeCell ref="X261:Y261"/>
    <mergeCell ref="Z261:AA261"/>
    <mergeCell ref="P265:U265"/>
    <mergeCell ref="V265:Y265"/>
    <mergeCell ref="Z265:AA268"/>
    <mergeCell ref="B266:B268"/>
    <mergeCell ref="C266:C268"/>
    <mergeCell ref="D266:D268"/>
    <mergeCell ref="E266:E268"/>
    <mergeCell ref="F266:F268"/>
    <mergeCell ref="G266:G267"/>
    <mergeCell ref="H266:H267"/>
    <mergeCell ref="I266:I267"/>
    <mergeCell ref="J266:J267"/>
    <mergeCell ref="K266:K268"/>
    <mergeCell ref="L266:L267"/>
    <mergeCell ref="M266:M268"/>
    <mergeCell ref="N266:N268"/>
    <mergeCell ref="O266:O268"/>
    <mergeCell ref="P266:P268"/>
    <mergeCell ref="Q266:Q268"/>
    <mergeCell ref="R266:R268"/>
    <mergeCell ref="S266:S268"/>
    <mergeCell ref="T266:U266"/>
    <mergeCell ref="V266:W268"/>
    <mergeCell ref="X266:Y268"/>
    <mergeCell ref="T267:T268"/>
    <mergeCell ref="U267:U268"/>
    <mergeCell ref="V271:W271"/>
    <mergeCell ref="X271:Y271"/>
    <mergeCell ref="Z271:AA271"/>
    <mergeCell ref="V272:W272"/>
    <mergeCell ref="X272:Y272"/>
    <mergeCell ref="Z272:AA272"/>
    <mergeCell ref="V273:W273"/>
    <mergeCell ref="X273:Y273"/>
    <mergeCell ref="Z273:AA273"/>
    <mergeCell ref="P276:U277"/>
    <mergeCell ref="V276:Y277"/>
    <mergeCell ref="Z276:AA280"/>
    <mergeCell ref="B278:B280"/>
    <mergeCell ref="C278:C280"/>
    <mergeCell ref="D278:D280"/>
    <mergeCell ref="E278:E280"/>
    <mergeCell ref="F278:F280"/>
    <mergeCell ref="G278:G279"/>
    <mergeCell ref="H278:H279"/>
    <mergeCell ref="I278:I279"/>
    <mergeCell ref="J278:J279"/>
    <mergeCell ref="K278:K280"/>
    <mergeCell ref="L278:L280"/>
    <mergeCell ref="M278:M280"/>
    <mergeCell ref="N278:N280"/>
    <mergeCell ref="O278:O280"/>
    <mergeCell ref="P278:P280"/>
    <mergeCell ref="Q278:Q280"/>
    <mergeCell ref="R278:R280"/>
    <mergeCell ref="S278:S280"/>
    <mergeCell ref="T278:U278"/>
    <mergeCell ref="V278:W280"/>
    <mergeCell ref="X278:Y280"/>
    <mergeCell ref="T279:T280"/>
    <mergeCell ref="U279:U280"/>
    <mergeCell ref="V281:W281"/>
    <mergeCell ref="X281:Y281"/>
    <mergeCell ref="Z281:AA281"/>
    <mergeCell ref="V282:W282"/>
    <mergeCell ref="X282:Y282"/>
    <mergeCell ref="Z282:AA282"/>
    <mergeCell ref="P285:U286"/>
    <mergeCell ref="V285:Y286"/>
    <mergeCell ref="Z285:AA289"/>
    <mergeCell ref="T287:U287"/>
    <mergeCell ref="V287:W289"/>
    <mergeCell ref="X287:Y289"/>
    <mergeCell ref="B287:B289"/>
    <mergeCell ref="C287:C289"/>
    <mergeCell ref="D287:D289"/>
    <mergeCell ref="E287:E289"/>
    <mergeCell ref="F287:F289"/>
    <mergeCell ref="G287:G288"/>
    <mergeCell ref="H287:H288"/>
    <mergeCell ref="I287:I288"/>
    <mergeCell ref="J287:J288"/>
    <mergeCell ref="K287:K289"/>
    <mergeCell ref="L287:L289"/>
    <mergeCell ref="M287:M289"/>
    <mergeCell ref="N287:N289"/>
    <mergeCell ref="O287:O289"/>
    <mergeCell ref="P287:P289"/>
    <mergeCell ref="Q287:Q289"/>
    <mergeCell ref="R287:R289"/>
    <mergeCell ref="S287:S289"/>
    <mergeCell ref="T288:T289"/>
    <mergeCell ref="U288:U289"/>
    <mergeCell ref="V290:W290"/>
    <mergeCell ref="X290:Y290"/>
    <mergeCell ref="Z290:AA290"/>
    <mergeCell ref="V291:W291"/>
    <mergeCell ref="X291:Y291"/>
    <mergeCell ref="Z291:AA291"/>
    <mergeCell ref="V292:W292"/>
    <mergeCell ref="X292:Y292"/>
    <mergeCell ref="Z292:AA292"/>
    <mergeCell ref="B297:B300"/>
    <mergeCell ref="C297:C300"/>
    <mergeCell ref="D297:D300"/>
    <mergeCell ref="E297:E300"/>
    <mergeCell ref="F297:F300"/>
    <mergeCell ref="G297:G299"/>
    <mergeCell ref="H297:H299"/>
    <mergeCell ref="I297:I299"/>
    <mergeCell ref="J297:J299"/>
    <mergeCell ref="K297:K300"/>
    <mergeCell ref="L297:L300"/>
    <mergeCell ref="M297:M300"/>
    <mergeCell ref="N297:N300"/>
    <mergeCell ref="O297:O300"/>
    <mergeCell ref="P297:U297"/>
    <mergeCell ref="V297:Y297"/>
    <mergeCell ref="Z297:AA300"/>
    <mergeCell ref="P298:P300"/>
    <mergeCell ref="Q298:Q300"/>
    <mergeCell ref="R298:R300"/>
    <mergeCell ref="S298:S300"/>
    <mergeCell ref="T298:U298"/>
    <mergeCell ref="V298:W300"/>
    <mergeCell ref="Z309:AA309"/>
    <mergeCell ref="X305:Y305"/>
    <mergeCell ref="Z305:AA305"/>
    <mergeCell ref="X298:Y300"/>
    <mergeCell ref="T299:T300"/>
    <mergeCell ref="U299:U300"/>
    <mergeCell ref="X301:Y301"/>
    <mergeCell ref="Z301:AA301"/>
    <mergeCell ref="X302:Y302"/>
    <mergeCell ref="Z302:AA302"/>
    <mergeCell ref="Z304:AA304"/>
    <mergeCell ref="X311:Y311"/>
    <mergeCell ref="Z311:AA311"/>
    <mergeCell ref="X306:Y306"/>
    <mergeCell ref="Z306:AA306"/>
    <mergeCell ref="X307:Y307"/>
    <mergeCell ref="Z307:AA307"/>
    <mergeCell ref="X308:Y308"/>
    <mergeCell ref="Z308:AA308"/>
    <mergeCell ref="X309:Y309"/>
    <mergeCell ref="V15:W15"/>
    <mergeCell ref="V124:W124"/>
    <mergeCell ref="X124:Y124"/>
    <mergeCell ref="Z124:AA124"/>
    <mergeCell ref="V16:W16"/>
    <mergeCell ref="V81:W81"/>
    <mergeCell ref="X81:Y81"/>
    <mergeCell ref="V123:W123"/>
    <mergeCell ref="X123:Y123"/>
    <mergeCell ref="Z123:AA123"/>
    <mergeCell ref="Z103:AA103"/>
    <mergeCell ref="X103:Y103"/>
    <mergeCell ref="V103:W103"/>
    <mergeCell ref="X312:Y312"/>
    <mergeCell ref="Z312:AA312"/>
    <mergeCell ref="X310:Y310"/>
    <mergeCell ref="Z310:AA310"/>
    <mergeCell ref="X303:Y303"/>
    <mergeCell ref="Z303:AA303"/>
    <mergeCell ref="X304:Y304"/>
    <mergeCell ref="V12:W12"/>
    <mergeCell ref="Z269:AA269"/>
    <mergeCell ref="V270:W270"/>
    <mergeCell ref="X270:Y270"/>
    <mergeCell ref="Z270:AA270"/>
    <mergeCell ref="X269:Y269"/>
    <mergeCell ref="V269:W269"/>
    <mergeCell ref="X79:Y79"/>
    <mergeCell ref="V80:W80"/>
    <mergeCell ref="X80:Y80"/>
    <mergeCell ref="V82:W82"/>
    <mergeCell ref="X82:Y82"/>
    <mergeCell ref="V89:W89"/>
    <mergeCell ref="X89:Y89"/>
    <mergeCell ref="Z89:AA89"/>
    <mergeCell ref="V83:W83"/>
    <mergeCell ref="X83:Y83"/>
    <mergeCell ref="V84:W84"/>
    <mergeCell ref="X84:Y84"/>
    <mergeCell ref="V85:W85"/>
    <mergeCell ref="X90:Y90"/>
    <mergeCell ref="V91:W91"/>
    <mergeCell ref="X91:Y91"/>
    <mergeCell ref="Z91:AA91"/>
    <mergeCell ref="V86:W86"/>
    <mergeCell ref="X86:Y86"/>
    <mergeCell ref="V87:W87"/>
    <mergeCell ref="X87:Y87"/>
    <mergeCell ref="Z88:AA88"/>
    <mergeCell ref="Z90:AA90"/>
    <mergeCell ref="V293:W293"/>
    <mergeCell ref="X293:Y293"/>
    <mergeCell ref="Z293:AA293"/>
    <mergeCell ref="V77:W77"/>
    <mergeCell ref="V88:W88"/>
    <mergeCell ref="V92:W92"/>
    <mergeCell ref="V90:W90"/>
    <mergeCell ref="X88:Y88"/>
    <mergeCell ref="X92:Y92"/>
    <mergeCell ref="X85:Y85"/>
  </mergeCells>
  <printOptions/>
  <pageMargins left="0.39375" right="0.4722222222222222" top="0.31527777777777777" bottom="0.7083333333333334" header="0.5118055555555555" footer="0.5118055555555555"/>
  <pageSetup fitToHeight="0" fitToWidth="1" horizontalDpi="300" verticalDpi="300" orientation="landscape" paperSize="8" scale="28" r:id="rId1"/>
  <rowBreaks count="2" manualBreakCount="2">
    <brk id="93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SALVATORE EMMANUELE PALUMBO</cp:lastModifiedBy>
  <cp:lastPrinted>2021-12-13T14:57:35Z</cp:lastPrinted>
  <dcterms:created xsi:type="dcterms:W3CDTF">2022-02-01T11:46:00Z</dcterms:created>
  <dcterms:modified xsi:type="dcterms:W3CDTF">2022-04-12T13:22:37Z</dcterms:modified>
  <cp:category/>
  <cp:version/>
  <cp:contentType/>
  <cp:contentStatus/>
</cp:coreProperties>
</file>