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Calcolo" sheetId="1" r:id="rId1"/>
    <sheet name="Graduatoria" sheetId="2" r:id="rId2"/>
  </sheets>
  <definedNames>
    <definedName name="_xlnm._FilterDatabase" localSheetId="0" hidden="1">Calcolo!$A$12:$AV$102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8" i="2" l="1"/>
  <c r="B30" i="2"/>
  <c r="C30" i="2"/>
  <c r="D30" i="2"/>
  <c r="E99" i="2"/>
  <c r="B17" i="2"/>
  <c r="C17" i="2"/>
  <c r="D17" i="2"/>
  <c r="E100" i="2"/>
  <c r="C91" i="2"/>
  <c r="D91" i="2"/>
  <c r="B91" i="2"/>
  <c r="K63" i="1"/>
  <c r="C82" i="2"/>
  <c r="C51" i="2"/>
  <c r="C69" i="2"/>
  <c r="E12" i="2"/>
  <c r="E13" i="2"/>
  <c r="E14" i="2"/>
  <c r="E15" i="2"/>
  <c r="E17" i="2"/>
  <c r="E16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0" i="2"/>
  <c r="E43" i="2"/>
  <c r="E44" i="2"/>
  <c r="E42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70" i="2"/>
  <c r="E69" i="2"/>
  <c r="E71" i="2"/>
  <c r="E72" i="2"/>
  <c r="E73" i="2"/>
  <c r="E74" i="2"/>
  <c r="E75" i="2"/>
  <c r="E76" i="2"/>
  <c r="E77" i="2"/>
  <c r="E79" i="2"/>
  <c r="E81" i="2"/>
  <c r="E80" i="2"/>
  <c r="E78" i="2"/>
  <c r="E83" i="2"/>
  <c r="E82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11" i="2"/>
  <c r="AF53" i="1"/>
  <c r="AF71" i="1"/>
  <c r="AF79" i="1"/>
  <c r="AF95" i="1"/>
  <c r="AF92" i="1"/>
  <c r="AF51" i="1"/>
  <c r="AF44" i="1"/>
  <c r="AF21" i="1"/>
  <c r="AF52" i="1"/>
  <c r="AF41" i="1"/>
  <c r="AF98" i="1"/>
  <c r="AF40" i="1"/>
  <c r="AF29" i="1"/>
  <c r="AF27" i="1"/>
  <c r="AF63" i="1"/>
  <c r="AF28" i="1"/>
  <c r="AF42" i="1"/>
  <c r="AF62" i="1"/>
  <c r="AF91" i="1"/>
  <c r="AF102" i="1"/>
  <c r="AF80" i="1"/>
  <c r="AF77" i="1"/>
  <c r="AF67" i="1"/>
  <c r="AF86" i="1"/>
  <c r="AF16" i="1"/>
  <c r="AF97" i="1"/>
  <c r="AF22" i="1"/>
  <c r="AF96" i="1"/>
  <c r="AF81" i="1"/>
  <c r="AF17" i="1"/>
  <c r="AF34" i="1"/>
  <c r="AF45" i="1"/>
  <c r="AF33" i="1"/>
  <c r="AF75" i="1"/>
  <c r="AF73" i="1"/>
  <c r="AF66" i="1"/>
  <c r="AF68" i="1"/>
  <c r="AF13" i="1"/>
  <c r="AF74" i="1"/>
  <c r="AF49" i="1"/>
  <c r="AF31" i="1"/>
  <c r="AF37" i="1"/>
  <c r="AF60" i="1"/>
  <c r="AF85" i="1"/>
  <c r="AF23" i="1"/>
  <c r="AF65" i="1"/>
  <c r="AF64" i="1"/>
  <c r="AF100" i="1"/>
  <c r="AF20" i="1"/>
  <c r="AF88" i="1"/>
  <c r="AF54" i="1"/>
  <c r="AF15" i="1"/>
  <c r="AF57" i="1"/>
  <c r="AF70" i="1"/>
  <c r="AF14" i="1"/>
  <c r="AF55" i="1"/>
  <c r="AF99" i="1"/>
  <c r="AF48" i="1"/>
  <c r="AF18" i="1"/>
  <c r="AF58" i="1"/>
  <c r="AF89" i="1"/>
  <c r="AF59" i="1"/>
  <c r="AF50" i="1"/>
  <c r="AF47" i="1"/>
  <c r="AF39" i="1"/>
  <c r="AF35" i="1"/>
  <c r="AF82" i="1"/>
  <c r="AF101" i="1"/>
  <c r="AF94" i="1"/>
  <c r="AF56" i="1"/>
  <c r="AF69" i="1"/>
  <c r="AF46" i="1"/>
  <c r="AF36" i="1"/>
  <c r="AF87" i="1"/>
  <c r="AF25" i="1"/>
  <c r="AF26" i="1"/>
  <c r="AF78" i="1"/>
  <c r="AF43" i="1"/>
  <c r="AF90" i="1"/>
  <c r="AF30" i="1"/>
  <c r="AF76" i="1"/>
  <c r="AF72" i="1"/>
  <c r="AF61" i="1"/>
  <c r="AF83" i="1"/>
  <c r="AF38" i="1"/>
  <c r="AF24" i="1"/>
  <c r="AF93" i="1"/>
  <c r="AF32" i="1"/>
  <c r="AF19" i="1"/>
  <c r="AF84" i="1"/>
  <c r="M84" i="1"/>
  <c r="AJ53" i="1"/>
  <c r="AJ71" i="1"/>
  <c r="AJ79" i="1"/>
  <c r="AJ95" i="1"/>
  <c r="AJ92" i="1"/>
  <c r="AJ51" i="1"/>
  <c r="AJ44" i="1"/>
  <c r="AJ21" i="1"/>
  <c r="AJ52" i="1"/>
  <c r="AJ41" i="1"/>
  <c r="AJ98" i="1"/>
  <c r="AJ40" i="1"/>
  <c r="AJ29" i="1"/>
  <c r="AJ63" i="1"/>
  <c r="AJ28" i="1"/>
  <c r="AJ42" i="1"/>
  <c r="AJ62" i="1"/>
  <c r="AJ91" i="1"/>
  <c r="AJ102" i="1"/>
  <c r="AJ80" i="1"/>
  <c r="AJ77" i="1"/>
  <c r="AJ67" i="1"/>
  <c r="AJ86" i="1"/>
  <c r="AJ16" i="1"/>
  <c r="AJ97" i="1"/>
  <c r="AJ96" i="1"/>
  <c r="AJ81" i="1"/>
  <c r="AJ17" i="1"/>
  <c r="AJ34" i="1"/>
  <c r="AJ45" i="1"/>
  <c r="AJ33" i="1"/>
  <c r="AJ75" i="1"/>
  <c r="AJ73" i="1"/>
  <c r="AJ66" i="1"/>
  <c r="AJ68" i="1"/>
  <c r="AJ13" i="1"/>
  <c r="AJ74" i="1"/>
  <c r="AJ49" i="1"/>
  <c r="AJ31" i="1"/>
  <c r="AJ37" i="1"/>
  <c r="AJ60" i="1"/>
  <c r="AJ85" i="1"/>
  <c r="AJ23" i="1"/>
  <c r="AJ65" i="1"/>
  <c r="AJ64" i="1"/>
  <c r="AJ100" i="1"/>
  <c r="AJ20" i="1"/>
  <c r="AJ88" i="1"/>
  <c r="AJ54" i="1"/>
  <c r="AJ15" i="1"/>
  <c r="AJ57" i="1"/>
  <c r="AJ70" i="1"/>
  <c r="AJ14" i="1"/>
  <c r="AJ55" i="1"/>
  <c r="AJ99" i="1"/>
  <c r="AJ48" i="1"/>
  <c r="AJ18" i="1"/>
  <c r="AJ58" i="1"/>
  <c r="AJ89" i="1"/>
  <c r="AJ59" i="1"/>
  <c r="AJ50" i="1"/>
  <c r="AJ47" i="1"/>
  <c r="AJ39" i="1"/>
  <c r="AJ35" i="1"/>
  <c r="AJ82" i="1"/>
  <c r="AJ101" i="1"/>
  <c r="AJ94" i="1"/>
  <c r="AJ56" i="1"/>
  <c r="AJ69" i="1"/>
  <c r="AJ46" i="1"/>
  <c r="AJ36" i="1"/>
  <c r="AJ87" i="1"/>
  <c r="AJ25" i="1"/>
  <c r="AJ26" i="1"/>
  <c r="AJ78" i="1"/>
  <c r="AJ43" i="1"/>
  <c r="AJ90" i="1"/>
  <c r="AJ30" i="1"/>
  <c r="AJ76" i="1"/>
  <c r="AJ72" i="1"/>
  <c r="AJ61" i="1"/>
  <c r="AJ83" i="1"/>
  <c r="AJ38" i="1"/>
  <c r="AJ24" i="1"/>
  <c r="AJ93" i="1"/>
  <c r="AJ32" i="1"/>
  <c r="AJ19" i="1"/>
  <c r="AJ84" i="1"/>
  <c r="AH79" i="1"/>
  <c r="AH92" i="1"/>
  <c r="AH44" i="1"/>
  <c r="AH21" i="1"/>
  <c r="AH52" i="1"/>
  <c r="AH98" i="1"/>
  <c r="AH40" i="1"/>
  <c r="AH29" i="1"/>
  <c r="AH27" i="1"/>
  <c r="AH42" i="1"/>
  <c r="AH62" i="1"/>
  <c r="AH102" i="1"/>
  <c r="AH67" i="1"/>
  <c r="AH86" i="1"/>
  <c r="AH16" i="1"/>
  <c r="AH22" i="1"/>
  <c r="AH96" i="1"/>
  <c r="AH17" i="1"/>
  <c r="AH34" i="1"/>
  <c r="AH45" i="1"/>
  <c r="AH75" i="1"/>
  <c r="AH73" i="1"/>
  <c r="AH13" i="1"/>
  <c r="AH74" i="1"/>
  <c r="AH49" i="1"/>
  <c r="AH31" i="1"/>
  <c r="AH37" i="1"/>
  <c r="AH60" i="1"/>
  <c r="AH23" i="1"/>
  <c r="AH65" i="1"/>
  <c r="AH64" i="1"/>
  <c r="AH100" i="1"/>
  <c r="AH20" i="1"/>
  <c r="AH54" i="1"/>
  <c r="AH15" i="1"/>
  <c r="AH57" i="1"/>
  <c r="AH70" i="1"/>
  <c r="AH14" i="1"/>
  <c r="AH18" i="1"/>
  <c r="AH50" i="1"/>
  <c r="AH35" i="1"/>
  <c r="AH46" i="1"/>
  <c r="AH36" i="1"/>
  <c r="AH43" i="1"/>
  <c r="AH90" i="1"/>
  <c r="AH93" i="1"/>
  <c r="AH19" i="1"/>
  <c r="D69" i="2" l="1"/>
  <c r="D77" i="2"/>
  <c r="D93" i="2"/>
  <c r="D90" i="2"/>
  <c r="D49" i="2"/>
  <c r="D42" i="2"/>
  <c r="D19" i="2"/>
  <c r="D50" i="2"/>
  <c r="D39" i="2"/>
  <c r="D96" i="2"/>
  <c r="D38" i="2"/>
  <c r="D27" i="2"/>
  <c r="D25" i="2"/>
  <c r="D61" i="2"/>
  <c r="D26" i="2"/>
  <c r="D40" i="2"/>
  <c r="D60" i="2"/>
  <c r="D89" i="2"/>
  <c r="D100" i="2"/>
  <c r="D78" i="2"/>
  <c r="D75" i="2"/>
  <c r="D65" i="2"/>
  <c r="D84" i="2"/>
  <c r="D14" i="2"/>
  <c r="D95" i="2"/>
  <c r="D20" i="2"/>
  <c r="D94" i="2"/>
  <c r="D79" i="2"/>
  <c r="D15" i="2"/>
  <c r="D32" i="2"/>
  <c r="D43" i="2"/>
  <c r="D31" i="2"/>
  <c r="D73" i="2"/>
  <c r="D71" i="2"/>
  <c r="D64" i="2"/>
  <c r="D66" i="2"/>
  <c r="D11" i="2"/>
  <c r="D72" i="2"/>
  <c r="D47" i="2"/>
  <c r="D29" i="2"/>
  <c r="D35" i="2"/>
  <c r="D58" i="2"/>
  <c r="D83" i="2"/>
  <c r="D21" i="2"/>
  <c r="D63" i="2"/>
  <c r="D62" i="2"/>
  <c r="D98" i="2"/>
  <c r="D18" i="2"/>
  <c r="D86" i="2"/>
  <c r="D52" i="2"/>
  <c r="D13" i="2"/>
  <c r="D55" i="2"/>
  <c r="D68" i="2"/>
  <c r="D12" i="2"/>
  <c r="D53" i="2"/>
  <c r="D97" i="2"/>
  <c r="D46" i="2"/>
  <c r="D16" i="2"/>
  <c r="D56" i="2"/>
  <c r="D87" i="2"/>
  <c r="D57" i="2"/>
  <c r="D48" i="2"/>
  <c r="D45" i="2"/>
  <c r="D37" i="2"/>
  <c r="D33" i="2"/>
  <c r="D80" i="2"/>
  <c r="D99" i="2"/>
  <c r="D92" i="2"/>
  <c r="D54" i="2"/>
  <c r="D67" i="2"/>
  <c r="D44" i="2"/>
  <c r="D34" i="2"/>
  <c r="D85" i="2"/>
  <c r="D23" i="2"/>
  <c r="D24" i="2"/>
  <c r="D76" i="2"/>
  <c r="D41" i="2"/>
  <c r="D88" i="2"/>
  <c r="D28" i="2"/>
  <c r="D74" i="2"/>
  <c r="D70" i="2"/>
  <c r="D59" i="2"/>
  <c r="D81" i="2"/>
  <c r="D36" i="2"/>
  <c r="D22" i="2"/>
  <c r="C77" i="2"/>
  <c r="C93" i="2"/>
  <c r="C90" i="2"/>
  <c r="C49" i="2"/>
  <c r="C42" i="2"/>
  <c r="C19" i="2"/>
  <c r="C50" i="2"/>
  <c r="C39" i="2"/>
  <c r="C96" i="2"/>
  <c r="C38" i="2"/>
  <c r="C27" i="2"/>
  <c r="C25" i="2"/>
  <c r="C61" i="2"/>
  <c r="C26" i="2"/>
  <c r="C40" i="2"/>
  <c r="C60" i="2"/>
  <c r="C89" i="2"/>
  <c r="C100" i="2"/>
  <c r="C78" i="2"/>
  <c r="C75" i="2"/>
  <c r="C65" i="2"/>
  <c r="C84" i="2"/>
  <c r="C14" i="2"/>
  <c r="C95" i="2"/>
  <c r="C20" i="2"/>
  <c r="C94" i="2"/>
  <c r="C79" i="2"/>
  <c r="C15" i="2"/>
  <c r="C32" i="2"/>
  <c r="C43" i="2"/>
  <c r="C31" i="2"/>
  <c r="C73" i="2"/>
  <c r="C71" i="2"/>
  <c r="C64" i="2"/>
  <c r="C66" i="2"/>
  <c r="C11" i="2"/>
  <c r="C72" i="2"/>
  <c r="C47" i="2"/>
  <c r="C29" i="2"/>
  <c r="C35" i="2"/>
  <c r="C58" i="2"/>
  <c r="C83" i="2"/>
  <c r="C21" i="2"/>
  <c r="C63" i="2"/>
  <c r="C62" i="2"/>
  <c r="C98" i="2"/>
  <c r="C18" i="2"/>
  <c r="C86" i="2"/>
  <c r="C52" i="2"/>
  <c r="C13" i="2"/>
  <c r="C55" i="2"/>
  <c r="C68" i="2"/>
  <c r="C12" i="2"/>
  <c r="C53" i="2"/>
  <c r="C97" i="2"/>
  <c r="C46" i="2"/>
  <c r="C16" i="2"/>
  <c r="C56" i="2"/>
  <c r="C87" i="2"/>
  <c r="C57" i="2"/>
  <c r="C48" i="2"/>
  <c r="C45" i="2"/>
  <c r="C37" i="2"/>
  <c r="C33" i="2"/>
  <c r="C80" i="2"/>
  <c r="C99" i="2"/>
  <c r="C92" i="2"/>
  <c r="C54" i="2"/>
  <c r="C67" i="2"/>
  <c r="C44" i="2"/>
  <c r="C34" i="2"/>
  <c r="C85" i="2"/>
  <c r="C23" i="2"/>
  <c r="C24" i="2"/>
  <c r="C76" i="2"/>
  <c r="C41" i="2"/>
  <c r="C88" i="2"/>
  <c r="C28" i="2"/>
  <c r="C74" i="2"/>
  <c r="C70" i="2"/>
  <c r="C59" i="2"/>
  <c r="C81" i="2"/>
  <c r="C36" i="2"/>
  <c r="C22" i="2"/>
  <c r="B69" i="2"/>
  <c r="B77" i="2"/>
  <c r="B93" i="2"/>
  <c r="B90" i="2"/>
  <c r="B49" i="2"/>
  <c r="B42" i="2"/>
  <c r="B19" i="2"/>
  <c r="B50" i="2"/>
  <c r="B39" i="2"/>
  <c r="B96" i="2"/>
  <c r="B38" i="2"/>
  <c r="B27" i="2"/>
  <c r="B25" i="2"/>
  <c r="B61" i="2"/>
  <c r="B26" i="2"/>
  <c r="B40" i="2"/>
  <c r="B60" i="2"/>
  <c r="B89" i="2"/>
  <c r="B100" i="2"/>
  <c r="B78" i="2"/>
  <c r="B75" i="2"/>
  <c r="B65" i="2"/>
  <c r="B84" i="2"/>
  <c r="B14" i="2"/>
  <c r="B95" i="2"/>
  <c r="B20" i="2"/>
  <c r="B94" i="2"/>
  <c r="B79" i="2"/>
  <c r="B15" i="2"/>
  <c r="B32" i="2"/>
  <c r="B43" i="2"/>
  <c r="B31" i="2"/>
  <c r="B73" i="2"/>
  <c r="B71" i="2"/>
  <c r="B64" i="2"/>
  <c r="B66" i="2"/>
  <c r="B11" i="2"/>
  <c r="B72" i="2"/>
  <c r="B47" i="2"/>
  <c r="B29" i="2"/>
  <c r="B35" i="2"/>
  <c r="B58" i="2"/>
  <c r="B83" i="2"/>
  <c r="B21" i="2"/>
  <c r="B63" i="2"/>
  <c r="B62" i="2"/>
  <c r="B98" i="2"/>
  <c r="B18" i="2"/>
  <c r="B86" i="2"/>
  <c r="B52" i="2"/>
  <c r="B13" i="2"/>
  <c r="B55" i="2"/>
  <c r="B68" i="2"/>
  <c r="B12" i="2"/>
  <c r="B53" i="2"/>
  <c r="B97" i="2"/>
  <c r="B46" i="2"/>
  <c r="B16" i="2"/>
  <c r="B56" i="2"/>
  <c r="B87" i="2"/>
  <c r="B57" i="2"/>
  <c r="B48" i="2"/>
  <c r="B45" i="2"/>
  <c r="B37" i="2"/>
  <c r="B33" i="2"/>
  <c r="B80" i="2"/>
  <c r="B99" i="2"/>
  <c r="B92" i="2"/>
  <c r="B54" i="2"/>
  <c r="B67" i="2"/>
  <c r="B44" i="2"/>
  <c r="B34" i="2"/>
  <c r="B85" i="2"/>
  <c r="B23" i="2"/>
  <c r="B24" i="2"/>
  <c r="B76" i="2"/>
  <c r="B41" i="2"/>
  <c r="B88" i="2"/>
  <c r="B28" i="2"/>
  <c r="B74" i="2"/>
  <c r="B70" i="2"/>
  <c r="B59" i="2"/>
  <c r="B81" i="2"/>
  <c r="B36" i="2"/>
  <c r="B22" i="2"/>
  <c r="D51" i="2"/>
  <c r="B51" i="2"/>
  <c r="B82" i="2"/>
  <c r="D82" i="2"/>
  <c r="Z53" i="1"/>
  <c r="AA53" i="1" s="1"/>
  <c r="AB53" i="1" s="1"/>
  <c r="Z71" i="1"/>
  <c r="AA71" i="1" s="1"/>
  <c r="AB71" i="1" s="1"/>
  <c r="Z79" i="1"/>
  <c r="AA79" i="1" s="1"/>
  <c r="AB79" i="1" s="1"/>
  <c r="Z95" i="1"/>
  <c r="AA95" i="1" s="1"/>
  <c r="AB95" i="1" s="1"/>
  <c r="Z92" i="1"/>
  <c r="AA92" i="1" s="1"/>
  <c r="AB92" i="1" s="1"/>
  <c r="Z51" i="1"/>
  <c r="AA51" i="1" s="1"/>
  <c r="AB51" i="1" s="1"/>
  <c r="Z44" i="1"/>
  <c r="AA44" i="1" s="1"/>
  <c r="AB44" i="1" s="1"/>
  <c r="Z21" i="1"/>
  <c r="AA21" i="1" s="1"/>
  <c r="AB21" i="1" s="1"/>
  <c r="Z52" i="1"/>
  <c r="AA52" i="1" s="1"/>
  <c r="AB52" i="1" s="1"/>
  <c r="Z41" i="1"/>
  <c r="AA41" i="1" s="1"/>
  <c r="AB41" i="1" s="1"/>
  <c r="Z98" i="1"/>
  <c r="AA98" i="1" s="1"/>
  <c r="Z40" i="1"/>
  <c r="AA40" i="1" s="1"/>
  <c r="AB40" i="1" s="1"/>
  <c r="Z29" i="1"/>
  <c r="AA29" i="1" s="1"/>
  <c r="AB29" i="1" s="1"/>
  <c r="Z27" i="1"/>
  <c r="AA27" i="1" s="1"/>
  <c r="AB27" i="1" s="1"/>
  <c r="Z63" i="1"/>
  <c r="AA63" i="1" s="1"/>
  <c r="AB63" i="1" s="1"/>
  <c r="Z28" i="1"/>
  <c r="AA28" i="1" s="1"/>
  <c r="AB28" i="1" s="1"/>
  <c r="Z42" i="1"/>
  <c r="AA42" i="1" s="1"/>
  <c r="AB42" i="1" s="1"/>
  <c r="Z62" i="1"/>
  <c r="AA62" i="1" s="1"/>
  <c r="AB62" i="1" s="1"/>
  <c r="Z91" i="1"/>
  <c r="AA91" i="1" s="1"/>
  <c r="AB91" i="1" s="1"/>
  <c r="Z102" i="1"/>
  <c r="AA102" i="1" s="1"/>
  <c r="Z80" i="1"/>
  <c r="AA80" i="1" s="1"/>
  <c r="AB80" i="1" s="1"/>
  <c r="Z77" i="1"/>
  <c r="AA77" i="1" s="1"/>
  <c r="AB77" i="1" s="1"/>
  <c r="Z67" i="1"/>
  <c r="AA67" i="1" s="1"/>
  <c r="AB67" i="1" s="1"/>
  <c r="Z86" i="1"/>
  <c r="AA86" i="1" s="1"/>
  <c r="AB86" i="1" s="1"/>
  <c r="Z16" i="1"/>
  <c r="AA16" i="1" s="1"/>
  <c r="AB16" i="1" s="1"/>
  <c r="Z97" i="1"/>
  <c r="AA97" i="1" s="1"/>
  <c r="Z22" i="1"/>
  <c r="AA22" i="1" s="1"/>
  <c r="AB22" i="1" s="1"/>
  <c r="Z96" i="1"/>
  <c r="AA96" i="1" s="1"/>
  <c r="Z81" i="1"/>
  <c r="AA81" i="1" s="1"/>
  <c r="AB81" i="1" s="1"/>
  <c r="Z17" i="1"/>
  <c r="AA17" i="1" s="1"/>
  <c r="AB17" i="1" s="1"/>
  <c r="Z34" i="1"/>
  <c r="AA34" i="1" s="1"/>
  <c r="AB34" i="1" s="1"/>
  <c r="Z45" i="1"/>
  <c r="AA45" i="1" s="1"/>
  <c r="AB45" i="1" s="1"/>
  <c r="Z33" i="1"/>
  <c r="AA33" i="1" s="1"/>
  <c r="AB33" i="1" s="1"/>
  <c r="Z75" i="1"/>
  <c r="AA75" i="1" s="1"/>
  <c r="AB75" i="1" s="1"/>
  <c r="Z73" i="1"/>
  <c r="AA73" i="1" s="1"/>
  <c r="AB73" i="1" s="1"/>
  <c r="Z66" i="1"/>
  <c r="AA66" i="1" s="1"/>
  <c r="AB66" i="1" s="1"/>
  <c r="Z68" i="1"/>
  <c r="AA68" i="1" s="1"/>
  <c r="AB68" i="1" s="1"/>
  <c r="Z13" i="1"/>
  <c r="AA13" i="1" s="1"/>
  <c r="AB13" i="1" s="1"/>
  <c r="Z74" i="1"/>
  <c r="AA74" i="1" s="1"/>
  <c r="AB74" i="1" s="1"/>
  <c r="Z49" i="1"/>
  <c r="AA49" i="1" s="1"/>
  <c r="AB49" i="1" s="1"/>
  <c r="Z31" i="1"/>
  <c r="AA31" i="1" s="1"/>
  <c r="AB31" i="1" s="1"/>
  <c r="Z37" i="1"/>
  <c r="AA37" i="1" s="1"/>
  <c r="AB37" i="1" s="1"/>
  <c r="Z60" i="1"/>
  <c r="AA60" i="1" s="1"/>
  <c r="AB60" i="1" s="1"/>
  <c r="Z85" i="1"/>
  <c r="AA85" i="1" s="1"/>
  <c r="AB85" i="1" s="1"/>
  <c r="Z23" i="1"/>
  <c r="AA23" i="1" s="1"/>
  <c r="AB23" i="1" s="1"/>
  <c r="Z65" i="1"/>
  <c r="AA65" i="1" s="1"/>
  <c r="AB65" i="1" s="1"/>
  <c r="Z64" i="1"/>
  <c r="AA64" i="1" s="1"/>
  <c r="AB64" i="1" s="1"/>
  <c r="Z100" i="1"/>
  <c r="AA100" i="1" s="1"/>
  <c r="Z20" i="1"/>
  <c r="AA20" i="1" s="1"/>
  <c r="AB20" i="1" s="1"/>
  <c r="Z88" i="1"/>
  <c r="AA88" i="1" s="1"/>
  <c r="AB88" i="1" s="1"/>
  <c r="Z54" i="1"/>
  <c r="AA54" i="1" s="1"/>
  <c r="AB54" i="1" s="1"/>
  <c r="Z15" i="1"/>
  <c r="AA15" i="1" s="1"/>
  <c r="AB15" i="1" s="1"/>
  <c r="Z57" i="1"/>
  <c r="AA57" i="1" s="1"/>
  <c r="AB57" i="1" s="1"/>
  <c r="Z70" i="1"/>
  <c r="AA70" i="1" s="1"/>
  <c r="AB70" i="1" s="1"/>
  <c r="Z14" i="1"/>
  <c r="AA14" i="1" s="1"/>
  <c r="AB14" i="1" s="1"/>
  <c r="Z55" i="1"/>
  <c r="AA55" i="1" s="1"/>
  <c r="AB55" i="1" s="1"/>
  <c r="Z99" i="1"/>
  <c r="AA99" i="1" s="1"/>
  <c r="Z48" i="1"/>
  <c r="AA48" i="1" s="1"/>
  <c r="AB48" i="1" s="1"/>
  <c r="Z18" i="1"/>
  <c r="AA18" i="1" s="1"/>
  <c r="AB18" i="1" s="1"/>
  <c r="Z58" i="1"/>
  <c r="AA58" i="1" s="1"/>
  <c r="AB58" i="1" s="1"/>
  <c r="Z89" i="1"/>
  <c r="AA89" i="1" s="1"/>
  <c r="AB89" i="1" s="1"/>
  <c r="Z59" i="1"/>
  <c r="AA59" i="1" s="1"/>
  <c r="AB59" i="1" s="1"/>
  <c r="Z50" i="1"/>
  <c r="AA50" i="1" s="1"/>
  <c r="AB50" i="1" s="1"/>
  <c r="Z47" i="1"/>
  <c r="AA47" i="1" s="1"/>
  <c r="AB47" i="1" s="1"/>
  <c r="Z39" i="1"/>
  <c r="AA39" i="1" s="1"/>
  <c r="AB39" i="1" s="1"/>
  <c r="Z35" i="1"/>
  <c r="AA35" i="1" s="1"/>
  <c r="AB35" i="1" s="1"/>
  <c r="Z82" i="1"/>
  <c r="AA82" i="1" s="1"/>
  <c r="AB82" i="1" s="1"/>
  <c r="Z101" i="1"/>
  <c r="AA101" i="1" s="1"/>
  <c r="Z94" i="1"/>
  <c r="AA94" i="1" s="1"/>
  <c r="Z56" i="1"/>
  <c r="AA56" i="1" s="1"/>
  <c r="AB56" i="1" s="1"/>
  <c r="Z69" i="1"/>
  <c r="AA69" i="1" s="1"/>
  <c r="AB69" i="1" s="1"/>
  <c r="Z46" i="1"/>
  <c r="AA46" i="1" s="1"/>
  <c r="AB46" i="1" s="1"/>
  <c r="Z36" i="1"/>
  <c r="AA36" i="1" s="1"/>
  <c r="AB36" i="1" s="1"/>
  <c r="Z87" i="1"/>
  <c r="AA87" i="1" s="1"/>
  <c r="AB87" i="1" s="1"/>
  <c r="Z25" i="1"/>
  <c r="AA25" i="1" s="1"/>
  <c r="AB25" i="1" s="1"/>
  <c r="Z26" i="1"/>
  <c r="AA26" i="1" s="1"/>
  <c r="AB26" i="1" s="1"/>
  <c r="Z78" i="1"/>
  <c r="AA78" i="1" s="1"/>
  <c r="AB78" i="1" s="1"/>
  <c r="Z43" i="1"/>
  <c r="AA43" i="1" s="1"/>
  <c r="AB43" i="1" s="1"/>
  <c r="Z90" i="1"/>
  <c r="AA90" i="1" s="1"/>
  <c r="Z30" i="1"/>
  <c r="AA30" i="1" s="1"/>
  <c r="AB30" i="1" s="1"/>
  <c r="Z76" i="1"/>
  <c r="AA76" i="1" s="1"/>
  <c r="AB76" i="1" s="1"/>
  <c r="Z72" i="1"/>
  <c r="AA72" i="1" s="1"/>
  <c r="AB72" i="1" s="1"/>
  <c r="Z61" i="1"/>
  <c r="AA61" i="1" s="1"/>
  <c r="AB61" i="1" s="1"/>
  <c r="Z83" i="1"/>
  <c r="AA83" i="1" s="1"/>
  <c r="AB83" i="1" s="1"/>
  <c r="Z38" i="1"/>
  <c r="AA38" i="1" s="1"/>
  <c r="AB38" i="1" s="1"/>
  <c r="Z24" i="1"/>
  <c r="AA24" i="1" s="1"/>
  <c r="AB24" i="1" s="1"/>
  <c r="Z93" i="1"/>
  <c r="AA93" i="1" s="1"/>
  <c r="Z32" i="1"/>
  <c r="AA32" i="1" s="1"/>
  <c r="AB32" i="1" s="1"/>
  <c r="Z19" i="1"/>
  <c r="AA19" i="1" s="1"/>
  <c r="AB19" i="1" s="1"/>
  <c r="Z84" i="1"/>
  <c r="AA84" i="1" s="1"/>
  <c r="AB84" i="1" l="1"/>
  <c r="X53" i="1"/>
  <c r="X71" i="1"/>
  <c r="X79" i="1"/>
  <c r="X95" i="1"/>
  <c r="X92" i="1"/>
  <c r="X51" i="1"/>
  <c r="X44" i="1"/>
  <c r="X21" i="1"/>
  <c r="X52" i="1"/>
  <c r="X41" i="1"/>
  <c r="X98" i="1"/>
  <c r="X40" i="1"/>
  <c r="X29" i="1"/>
  <c r="X27" i="1"/>
  <c r="X63" i="1"/>
  <c r="X28" i="1"/>
  <c r="X42" i="1"/>
  <c r="X62" i="1"/>
  <c r="X91" i="1"/>
  <c r="X102" i="1"/>
  <c r="X80" i="1"/>
  <c r="X77" i="1"/>
  <c r="X67" i="1"/>
  <c r="X86" i="1"/>
  <c r="X16" i="1"/>
  <c r="X97" i="1"/>
  <c r="X22" i="1"/>
  <c r="X96" i="1"/>
  <c r="X81" i="1"/>
  <c r="X17" i="1"/>
  <c r="X34" i="1"/>
  <c r="X45" i="1"/>
  <c r="X33" i="1"/>
  <c r="X75" i="1"/>
  <c r="X73" i="1"/>
  <c r="X66" i="1"/>
  <c r="X68" i="1"/>
  <c r="X13" i="1"/>
  <c r="X74" i="1"/>
  <c r="X49" i="1"/>
  <c r="X31" i="1"/>
  <c r="X37" i="1"/>
  <c r="X60" i="1"/>
  <c r="X85" i="1"/>
  <c r="X23" i="1"/>
  <c r="X65" i="1"/>
  <c r="X64" i="1"/>
  <c r="X100" i="1"/>
  <c r="X20" i="1"/>
  <c r="X88" i="1"/>
  <c r="X54" i="1"/>
  <c r="X15" i="1"/>
  <c r="X57" i="1"/>
  <c r="X70" i="1"/>
  <c r="X14" i="1"/>
  <c r="X55" i="1"/>
  <c r="X99" i="1"/>
  <c r="X48" i="1"/>
  <c r="X18" i="1"/>
  <c r="X58" i="1"/>
  <c r="X89" i="1"/>
  <c r="X59" i="1"/>
  <c r="X50" i="1"/>
  <c r="X47" i="1"/>
  <c r="X39" i="1"/>
  <c r="X35" i="1"/>
  <c r="X82" i="1"/>
  <c r="X101" i="1"/>
  <c r="X94" i="1"/>
  <c r="X56" i="1"/>
  <c r="X69" i="1"/>
  <c r="X46" i="1"/>
  <c r="X36" i="1"/>
  <c r="X87" i="1"/>
  <c r="X25" i="1"/>
  <c r="X26" i="1"/>
  <c r="X78" i="1"/>
  <c r="X43" i="1"/>
  <c r="X90" i="1"/>
  <c r="X30" i="1"/>
  <c r="X76" i="1"/>
  <c r="X72" i="1"/>
  <c r="X61" i="1"/>
  <c r="X83" i="1"/>
  <c r="X38" i="1"/>
  <c r="X24" i="1"/>
  <c r="X93" i="1"/>
  <c r="X32" i="1"/>
  <c r="X19" i="1"/>
  <c r="X84" i="1"/>
  <c r="S53" i="1" l="1"/>
  <c r="S71" i="1"/>
  <c r="S79" i="1"/>
  <c r="S95" i="1"/>
  <c r="S92" i="1"/>
  <c r="S51" i="1"/>
  <c r="S44" i="1"/>
  <c r="S21" i="1"/>
  <c r="S52" i="1"/>
  <c r="S41" i="1"/>
  <c r="S98" i="1"/>
  <c r="S40" i="1"/>
  <c r="S29" i="1"/>
  <c r="S27" i="1"/>
  <c r="S63" i="1"/>
  <c r="S28" i="1"/>
  <c r="S42" i="1"/>
  <c r="S62" i="1"/>
  <c r="S91" i="1"/>
  <c r="S102" i="1"/>
  <c r="S80" i="1"/>
  <c r="S77" i="1"/>
  <c r="S67" i="1"/>
  <c r="S86" i="1"/>
  <c r="S16" i="1"/>
  <c r="S97" i="1"/>
  <c r="S22" i="1"/>
  <c r="S96" i="1"/>
  <c r="S81" i="1"/>
  <c r="S17" i="1"/>
  <c r="S34" i="1"/>
  <c r="S45" i="1"/>
  <c r="S33" i="1"/>
  <c r="S75" i="1"/>
  <c r="S73" i="1"/>
  <c r="S66" i="1"/>
  <c r="S68" i="1"/>
  <c r="S13" i="1"/>
  <c r="S74" i="1"/>
  <c r="S49" i="1"/>
  <c r="S31" i="1"/>
  <c r="S37" i="1"/>
  <c r="S60" i="1"/>
  <c r="S85" i="1"/>
  <c r="S23" i="1"/>
  <c r="S65" i="1"/>
  <c r="S64" i="1"/>
  <c r="S100" i="1"/>
  <c r="S20" i="1"/>
  <c r="S88" i="1"/>
  <c r="S54" i="1"/>
  <c r="S15" i="1"/>
  <c r="S57" i="1"/>
  <c r="S70" i="1"/>
  <c r="S14" i="1"/>
  <c r="S55" i="1"/>
  <c r="S99" i="1"/>
  <c r="S48" i="1"/>
  <c r="S18" i="1"/>
  <c r="S58" i="1"/>
  <c r="S89" i="1"/>
  <c r="S59" i="1"/>
  <c r="S50" i="1"/>
  <c r="S47" i="1"/>
  <c r="S39" i="1"/>
  <c r="S35" i="1"/>
  <c r="S82" i="1"/>
  <c r="S101" i="1"/>
  <c r="S94" i="1"/>
  <c r="S56" i="1"/>
  <c r="S69" i="1"/>
  <c r="S46" i="1"/>
  <c r="S36" i="1"/>
  <c r="S87" i="1"/>
  <c r="S25" i="1"/>
  <c r="S26" i="1"/>
  <c r="S78" i="1"/>
  <c r="S43" i="1"/>
  <c r="S90" i="1"/>
  <c r="S30" i="1"/>
  <c r="S76" i="1"/>
  <c r="S72" i="1"/>
  <c r="S61" i="1"/>
  <c r="S83" i="1"/>
  <c r="S38" i="1"/>
  <c r="S24" i="1"/>
  <c r="S93" i="1"/>
  <c r="S32" i="1"/>
  <c r="S19" i="1"/>
  <c r="S84" i="1"/>
  <c r="Q53" i="1"/>
  <c r="Q71" i="1"/>
  <c r="Q79" i="1"/>
  <c r="Q95" i="1"/>
  <c r="Q92" i="1"/>
  <c r="Q51" i="1"/>
  <c r="Q44" i="1"/>
  <c r="Q21" i="1"/>
  <c r="Q52" i="1"/>
  <c r="Q41" i="1"/>
  <c r="Q98" i="1"/>
  <c r="Q40" i="1"/>
  <c r="Q29" i="1"/>
  <c r="Q27" i="1"/>
  <c r="Q63" i="1"/>
  <c r="Q28" i="1"/>
  <c r="Q42" i="1"/>
  <c r="Q62" i="1"/>
  <c r="Q91" i="1"/>
  <c r="Q102" i="1"/>
  <c r="Q80" i="1"/>
  <c r="Q77" i="1"/>
  <c r="Q67" i="1"/>
  <c r="Q86" i="1"/>
  <c r="Q16" i="1"/>
  <c r="Q97" i="1"/>
  <c r="Q22" i="1"/>
  <c r="Q96" i="1"/>
  <c r="Q81" i="1"/>
  <c r="Q17" i="1"/>
  <c r="Q34" i="1"/>
  <c r="Q45" i="1"/>
  <c r="Q33" i="1"/>
  <c r="Q75" i="1"/>
  <c r="Q73" i="1"/>
  <c r="Q66" i="1"/>
  <c r="Q68" i="1"/>
  <c r="Q13" i="1"/>
  <c r="Q74" i="1"/>
  <c r="Q49" i="1"/>
  <c r="Q31" i="1"/>
  <c r="Q37" i="1"/>
  <c r="Q60" i="1"/>
  <c r="Q85" i="1"/>
  <c r="Q23" i="1"/>
  <c r="Q65" i="1"/>
  <c r="Q64" i="1"/>
  <c r="Q100" i="1"/>
  <c r="Q20" i="1"/>
  <c r="Q88" i="1"/>
  <c r="Q54" i="1"/>
  <c r="Q15" i="1"/>
  <c r="Q57" i="1"/>
  <c r="Q70" i="1"/>
  <c r="Q14" i="1"/>
  <c r="Q55" i="1"/>
  <c r="Q99" i="1"/>
  <c r="Q48" i="1"/>
  <c r="Q18" i="1"/>
  <c r="Q58" i="1"/>
  <c r="Q89" i="1"/>
  <c r="Q59" i="1"/>
  <c r="Q50" i="1"/>
  <c r="Q47" i="1"/>
  <c r="Q39" i="1"/>
  <c r="Q35" i="1"/>
  <c r="Q82" i="1"/>
  <c r="Q101" i="1"/>
  <c r="Q94" i="1"/>
  <c r="Q56" i="1"/>
  <c r="Q69" i="1"/>
  <c r="Q46" i="1"/>
  <c r="Q36" i="1"/>
  <c r="Q87" i="1"/>
  <c r="Q25" i="1"/>
  <c r="Q26" i="1"/>
  <c r="Q78" i="1"/>
  <c r="Q43" i="1"/>
  <c r="Q90" i="1"/>
  <c r="Q30" i="1"/>
  <c r="Q76" i="1"/>
  <c r="Q72" i="1"/>
  <c r="Q61" i="1"/>
  <c r="Q83" i="1"/>
  <c r="Q38" i="1"/>
  <c r="Q24" i="1"/>
  <c r="Q93" i="1"/>
  <c r="Q32" i="1"/>
  <c r="Q19" i="1"/>
  <c r="Q84" i="1"/>
  <c r="O53" i="1"/>
  <c r="O71" i="1"/>
  <c r="O79" i="1"/>
  <c r="O95" i="1"/>
  <c r="O92" i="1"/>
  <c r="O51" i="1"/>
  <c r="O44" i="1"/>
  <c r="O21" i="1"/>
  <c r="O52" i="1"/>
  <c r="O41" i="1"/>
  <c r="O98" i="1"/>
  <c r="O40" i="1"/>
  <c r="O29" i="1"/>
  <c r="O27" i="1"/>
  <c r="O63" i="1"/>
  <c r="O28" i="1"/>
  <c r="O42" i="1"/>
  <c r="O62" i="1"/>
  <c r="O91" i="1"/>
  <c r="O102" i="1"/>
  <c r="O80" i="1"/>
  <c r="O77" i="1"/>
  <c r="O67" i="1"/>
  <c r="O86" i="1"/>
  <c r="O16" i="1"/>
  <c r="O97" i="1"/>
  <c r="O22" i="1"/>
  <c r="O96" i="1"/>
  <c r="O81" i="1"/>
  <c r="O17" i="1"/>
  <c r="O34" i="1"/>
  <c r="O45" i="1"/>
  <c r="O33" i="1"/>
  <c r="O75" i="1"/>
  <c r="O73" i="1"/>
  <c r="O66" i="1"/>
  <c r="O68" i="1"/>
  <c r="O13" i="1"/>
  <c r="O74" i="1"/>
  <c r="O49" i="1"/>
  <c r="O31" i="1"/>
  <c r="O37" i="1"/>
  <c r="O60" i="1"/>
  <c r="O85" i="1"/>
  <c r="O23" i="1"/>
  <c r="O65" i="1"/>
  <c r="O64" i="1"/>
  <c r="O100" i="1"/>
  <c r="O20" i="1"/>
  <c r="O88" i="1"/>
  <c r="O54" i="1"/>
  <c r="O15" i="1"/>
  <c r="O57" i="1"/>
  <c r="O70" i="1"/>
  <c r="O14" i="1"/>
  <c r="O55" i="1"/>
  <c r="O99" i="1"/>
  <c r="O48" i="1"/>
  <c r="O18" i="1"/>
  <c r="O58" i="1"/>
  <c r="O89" i="1"/>
  <c r="O59" i="1"/>
  <c r="O50" i="1"/>
  <c r="O47" i="1"/>
  <c r="O39" i="1"/>
  <c r="O35" i="1"/>
  <c r="O82" i="1"/>
  <c r="O101" i="1"/>
  <c r="O94" i="1"/>
  <c r="O56" i="1"/>
  <c r="O69" i="1"/>
  <c r="O46" i="1"/>
  <c r="O36" i="1"/>
  <c r="O87" i="1"/>
  <c r="O25" i="1"/>
  <c r="O26" i="1"/>
  <c r="O78" i="1"/>
  <c r="O43" i="1"/>
  <c r="O90" i="1"/>
  <c r="O30" i="1"/>
  <c r="O76" i="1"/>
  <c r="O72" i="1"/>
  <c r="O61" i="1"/>
  <c r="O83" i="1"/>
  <c r="O38" i="1"/>
  <c r="O24" i="1"/>
  <c r="O93" i="1"/>
  <c r="O32" i="1"/>
  <c r="O19" i="1"/>
  <c r="O84" i="1"/>
  <c r="M53" i="1"/>
  <c r="M71" i="1"/>
  <c r="M79" i="1"/>
  <c r="M95" i="1"/>
  <c r="M92" i="1"/>
  <c r="M51" i="1"/>
  <c r="M44" i="1"/>
  <c r="M21" i="1"/>
  <c r="M52" i="1"/>
  <c r="M41" i="1"/>
  <c r="M98" i="1"/>
  <c r="M40" i="1"/>
  <c r="M29" i="1"/>
  <c r="M27" i="1"/>
  <c r="M63" i="1"/>
  <c r="M28" i="1"/>
  <c r="M42" i="1"/>
  <c r="M62" i="1"/>
  <c r="M91" i="1"/>
  <c r="M102" i="1"/>
  <c r="M80" i="1"/>
  <c r="M77" i="1"/>
  <c r="M67" i="1"/>
  <c r="M86" i="1"/>
  <c r="M16" i="1"/>
  <c r="M97" i="1"/>
  <c r="M22" i="1"/>
  <c r="M96" i="1"/>
  <c r="M81" i="1"/>
  <c r="M17" i="1"/>
  <c r="M34" i="1"/>
  <c r="M45" i="1"/>
  <c r="M33" i="1"/>
  <c r="M75" i="1"/>
  <c r="M73" i="1"/>
  <c r="M66" i="1"/>
  <c r="M68" i="1"/>
  <c r="M13" i="1"/>
  <c r="M74" i="1"/>
  <c r="M49" i="1"/>
  <c r="M31" i="1"/>
  <c r="M37" i="1"/>
  <c r="M60" i="1"/>
  <c r="M85" i="1"/>
  <c r="M23" i="1"/>
  <c r="M65" i="1"/>
  <c r="M64" i="1"/>
  <c r="M100" i="1"/>
  <c r="M20" i="1"/>
  <c r="M88" i="1"/>
  <c r="M54" i="1"/>
  <c r="M15" i="1"/>
  <c r="M57" i="1"/>
  <c r="M70" i="1"/>
  <c r="M14" i="1"/>
  <c r="M55" i="1"/>
  <c r="M99" i="1"/>
  <c r="M48" i="1"/>
  <c r="M18" i="1"/>
  <c r="M58" i="1"/>
  <c r="M89" i="1"/>
  <c r="M59" i="1"/>
  <c r="M50" i="1"/>
  <c r="M47" i="1"/>
  <c r="M39" i="1"/>
  <c r="M35" i="1"/>
  <c r="M82" i="1"/>
  <c r="M101" i="1"/>
  <c r="M94" i="1"/>
  <c r="M56" i="1"/>
  <c r="M69" i="1"/>
  <c r="M46" i="1"/>
  <c r="M36" i="1"/>
  <c r="M87" i="1"/>
  <c r="M25" i="1"/>
  <c r="M26" i="1"/>
  <c r="M78" i="1"/>
  <c r="M43" i="1"/>
  <c r="M90" i="1"/>
  <c r="M30" i="1"/>
  <c r="M76" i="1"/>
  <c r="M72" i="1"/>
  <c r="M61" i="1"/>
  <c r="M83" i="1"/>
  <c r="M38" i="1"/>
  <c r="M24" i="1"/>
  <c r="M93" i="1"/>
  <c r="M32" i="1"/>
  <c r="M19" i="1"/>
  <c r="AD53" i="1"/>
  <c r="AD71" i="1"/>
  <c r="AD79" i="1"/>
  <c r="AD95" i="1"/>
  <c r="AD92" i="1"/>
  <c r="AD51" i="1"/>
  <c r="AD44" i="1"/>
  <c r="AD21" i="1"/>
  <c r="AD52" i="1"/>
  <c r="AD41" i="1"/>
  <c r="AD98" i="1"/>
  <c r="AD40" i="1"/>
  <c r="AD29" i="1"/>
  <c r="AD27" i="1"/>
  <c r="AD63" i="1"/>
  <c r="AD28" i="1"/>
  <c r="AD42" i="1"/>
  <c r="AD62" i="1"/>
  <c r="AD91" i="1"/>
  <c r="AD102" i="1"/>
  <c r="AD80" i="1"/>
  <c r="AD77" i="1"/>
  <c r="AD67" i="1"/>
  <c r="AD86" i="1"/>
  <c r="AD16" i="1"/>
  <c r="AD97" i="1"/>
  <c r="AD22" i="1"/>
  <c r="AD96" i="1"/>
  <c r="AD81" i="1"/>
  <c r="AD17" i="1"/>
  <c r="AD34" i="1"/>
  <c r="AD45" i="1"/>
  <c r="AD33" i="1"/>
  <c r="AD75" i="1"/>
  <c r="AD73" i="1"/>
  <c r="AD66" i="1"/>
  <c r="AD68" i="1"/>
  <c r="AD13" i="1"/>
  <c r="AD74" i="1"/>
  <c r="AD49" i="1"/>
  <c r="AD31" i="1"/>
  <c r="AD37" i="1"/>
  <c r="AD60" i="1"/>
  <c r="AD85" i="1"/>
  <c r="AD23" i="1"/>
  <c r="AD65" i="1"/>
  <c r="AD64" i="1"/>
  <c r="AD100" i="1"/>
  <c r="AD20" i="1"/>
  <c r="AD88" i="1"/>
  <c r="AD54" i="1"/>
  <c r="AD15" i="1"/>
  <c r="AD57" i="1"/>
  <c r="AD70" i="1"/>
  <c r="AD14" i="1"/>
  <c r="AD55" i="1"/>
  <c r="AD99" i="1"/>
  <c r="AD48" i="1"/>
  <c r="AD18" i="1"/>
  <c r="AD58" i="1"/>
  <c r="AD89" i="1"/>
  <c r="AD59" i="1"/>
  <c r="AD50" i="1"/>
  <c r="AD47" i="1"/>
  <c r="AD39" i="1"/>
  <c r="AD35" i="1"/>
  <c r="AD82" i="1"/>
  <c r="AD101" i="1"/>
  <c r="AD94" i="1"/>
  <c r="AD56" i="1"/>
  <c r="AD69" i="1"/>
  <c r="AD46" i="1"/>
  <c r="AD36" i="1"/>
  <c r="AD87" i="1"/>
  <c r="AD25" i="1"/>
  <c r="AD26" i="1"/>
  <c r="AD78" i="1"/>
  <c r="AD43" i="1"/>
  <c r="AD90" i="1"/>
  <c r="AD30" i="1"/>
  <c r="AD76" i="1"/>
  <c r="AD72" i="1"/>
  <c r="AD61" i="1"/>
  <c r="AD83" i="1"/>
  <c r="AD38" i="1"/>
  <c r="AD24" i="1"/>
  <c r="AD93" i="1"/>
  <c r="AD32" i="1"/>
  <c r="AD19" i="1"/>
  <c r="AD84" i="1"/>
  <c r="V53" i="1"/>
  <c r="V71" i="1"/>
  <c r="V79" i="1"/>
  <c r="V95" i="1"/>
  <c r="V92" i="1"/>
  <c r="V51" i="1"/>
  <c r="V44" i="1"/>
  <c r="V21" i="1"/>
  <c r="V52" i="1"/>
  <c r="V41" i="1"/>
  <c r="V98" i="1"/>
  <c r="V40" i="1"/>
  <c r="V29" i="1"/>
  <c r="V27" i="1"/>
  <c r="V63" i="1"/>
  <c r="V28" i="1"/>
  <c r="V42" i="1"/>
  <c r="V62" i="1"/>
  <c r="V91" i="1"/>
  <c r="V102" i="1"/>
  <c r="V80" i="1"/>
  <c r="V77" i="1"/>
  <c r="V67" i="1"/>
  <c r="V86" i="1"/>
  <c r="V16" i="1"/>
  <c r="V97" i="1"/>
  <c r="V22" i="1"/>
  <c r="V96" i="1"/>
  <c r="V81" i="1"/>
  <c r="V17" i="1"/>
  <c r="V34" i="1"/>
  <c r="V45" i="1"/>
  <c r="V33" i="1"/>
  <c r="V75" i="1"/>
  <c r="V73" i="1"/>
  <c r="V66" i="1"/>
  <c r="V68" i="1"/>
  <c r="V13" i="1"/>
  <c r="V74" i="1"/>
  <c r="V49" i="1"/>
  <c r="V31" i="1"/>
  <c r="V37" i="1"/>
  <c r="V60" i="1"/>
  <c r="V85" i="1"/>
  <c r="V23" i="1"/>
  <c r="V65" i="1"/>
  <c r="V64" i="1"/>
  <c r="V100" i="1"/>
  <c r="V20" i="1"/>
  <c r="V88" i="1"/>
  <c r="V54" i="1"/>
  <c r="V15" i="1"/>
  <c r="V57" i="1"/>
  <c r="V70" i="1"/>
  <c r="V14" i="1"/>
  <c r="V55" i="1"/>
  <c r="V99" i="1"/>
  <c r="V48" i="1"/>
  <c r="V18" i="1"/>
  <c r="V58" i="1"/>
  <c r="V89" i="1"/>
  <c r="V59" i="1"/>
  <c r="V50" i="1"/>
  <c r="V47" i="1"/>
  <c r="V39" i="1"/>
  <c r="V35" i="1"/>
  <c r="V82" i="1"/>
  <c r="V101" i="1"/>
  <c r="V94" i="1"/>
  <c r="V56" i="1"/>
  <c r="V69" i="1"/>
  <c r="V46" i="1"/>
  <c r="V36" i="1"/>
  <c r="V87" i="1"/>
  <c r="V25" i="1"/>
  <c r="V26" i="1"/>
  <c r="V78" i="1"/>
  <c r="V43" i="1"/>
  <c r="V90" i="1"/>
  <c r="V30" i="1"/>
  <c r="V76" i="1"/>
  <c r="V72" i="1"/>
  <c r="V61" i="1"/>
  <c r="V83" i="1"/>
  <c r="V38" i="1"/>
  <c r="V24" i="1"/>
  <c r="V93" i="1"/>
  <c r="V32" i="1"/>
  <c r="V19" i="1"/>
  <c r="V84" i="1"/>
  <c r="K53" i="1"/>
  <c r="K71" i="1"/>
  <c r="K79" i="1"/>
  <c r="K95" i="1"/>
  <c r="K92" i="1"/>
  <c r="K51" i="1"/>
  <c r="K44" i="1"/>
  <c r="K21" i="1"/>
  <c r="K52" i="1"/>
  <c r="K41" i="1"/>
  <c r="K98" i="1"/>
  <c r="K40" i="1"/>
  <c r="K29" i="1"/>
  <c r="K27" i="1"/>
  <c r="K28" i="1"/>
  <c r="K42" i="1"/>
  <c r="K62" i="1"/>
  <c r="K91" i="1"/>
  <c r="K102" i="1"/>
  <c r="K80" i="1"/>
  <c r="K77" i="1"/>
  <c r="K67" i="1"/>
  <c r="K86" i="1"/>
  <c r="K16" i="1"/>
  <c r="K97" i="1"/>
  <c r="K22" i="1"/>
  <c r="K96" i="1"/>
  <c r="K81" i="1"/>
  <c r="K17" i="1"/>
  <c r="K34" i="1"/>
  <c r="K45" i="1"/>
  <c r="K33" i="1"/>
  <c r="K75" i="1"/>
  <c r="K73" i="1"/>
  <c r="K66" i="1"/>
  <c r="K68" i="1"/>
  <c r="K13" i="1"/>
  <c r="K74" i="1"/>
  <c r="K49" i="1"/>
  <c r="K31" i="1"/>
  <c r="K37" i="1"/>
  <c r="K60" i="1"/>
  <c r="K85" i="1"/>
  <c r="K23" i="1"/>
  <c r="K65" i="1"/>
  <c r="K64" i="1"/>
  <c r="K100" i="1"/>
  <c r="K20" i="1"/>
  <c r="K88" i="1"/>
  <c r="K54" i="1"/>
  <c r="K15" i="1"/>
  <c r="K57" i="1"/>
  <c r="K70" i="1"/>
  <c r="K14" i="1"/>
  <c r="K55" i="1"/>
  <c r="K99" i="1"/>
  <c r="K48" i="1"/>
  <c r="K18" i="1"/>
  <c r="K58" i="1"/>
  <c r="K89" i="1"/>
  <c r="K59" i="1"/>
  <c r="K50" i="1"/>
  <c r="K47" i="1"/>
  <c r="K39" i="1"/>
  <c r="K35" i="1"/>
  <c r="K82" i="1"/>
  <c r="K101" i="1"/>
  <c r="K94" i="1"/>
  <c r="K56" i="1"/>
  <c r="K69" i="1"/>
  <c r="K46" i="1"/>
  <c r="K36" i="1"/>
  <c r="K87" i="1"/>
  <c r="K25" i="1"/>
  <c r="K26" i="1"/>
  <c r="K78" i="1"/>
  <c r="K43" i="1"/>
  <c r="K90" i="1"/>
  <c r="K30" i="1"/>
  <c r="K76" i="1"/>
  <c r="K72" i="1"/>
  <c r="K61" i="1"/>
  <c r="K83" i="1"/>
  <c r="K38" i="1"/>
  <c r="K24" i="1"/>
  <c r="K93" i="1"/>
  <c r="K32" i="1"/>
  <c r="K19" i="1"/>
  <c r="K84" i="1"/>
  <c r="I53" i="1"/>
  <c r="I71" i="1"/>
  <c r="I79" i="1"/>
  <c r="I95" i="1"/>
  <c r="I92" i="1"/>
  <c r="I51" i="1"/>
  <c r="I44" i="1"/>
  <c r="I21" i="1"/>
  <c r="I52" i="1"/>
  <c r="I41" i="1"/>
  <c r="I98" i="1"/>
  <c r="I40" i="1"/>
  <c r="I29" i="1"/>
  <c r="I27" i="1"/>
  <c r="I63" i="1"/>
  <c r="I28" i="1"/>
  <c r="I42" i="1"/>
  <c r="I62" i="1"/>
  <c r="I91" i="1"/>
  <c r="I102" i="1"/>
  <c r="I80" i="1"/>
  <c r="I77" i="1"/>
  <c r="I67" i="1"/>
  <c r="I86" i="1"/>
  <c r="I16" i="1"/>
  <c r="I97" i="1"/>
  <c r="I22" i="1"/>
  <c r="I96" i="1"/>
  <c r="I81" i="1"/>
  <c r="I17" i="1"/>
  <c r="I34" i="1"/>
  <c r="I45" i="1"/>
  <c r="I33" i="1"/>
  <c r="I75" i="1"/>
  <c r="I73" i="1"/>
  <c r="I66" i="1"/>
  <c r="I68" i="1"/>
  <c r="I13" i="1"/>
  <c r="I74" i="1"/>
  <c r="I49" i="1"/>
  <c r="I31" i="1"/>
  <c r="I37" i="1"/>
  <c r="I60" i="1"/>
  <c r="I85" i="1"/>
  <c r="I23" i="1"/>
  <c r="I65" i="1"/>
  <c r="I64" i="1"/>
  <c r="I100" i="1"/>
  <c r="I20" i="1"/>
  <c r="I88" i="1"/>
  <c r="I54" i="1"/>
  <c r="I15" i="1"/>
  <c r="I57" i="1"/>
  <c r="I70" i="1"/>
  <c r="I14" i="1"/>
  <c r="I55" i="1"/>
  <c r="I99" i="1"/>
  <c r="I48" i="1"/>
  <c r="I18" i="1"/>
  <c r="I58" i="1"/>
  <c r="I89" i="1"/>
  <c r="I59" i="1"/>
  <c r="I50" i="1"/>
  <c r="I47" i="1"/>
  <c r="I39" i="1"/>
  <c r="I35" i="1"/>
  <c r="I82" i="1"/>
  <c r="I101" i="1"/>
  <c r="I94" i="1"/>
  <c r="I56" i="1"/>
  <c r="I69" i="1"/>
  <c r="I46" i="1"/>
  <c r="I36" i="1"/>
  <c r="I87" i="1"/>
  <c r="I25" i="1"/>
  <c r="I26" i="1"/>
  <c r="I78" i="1"/>
  <c r="I43" i="1"/>
  <c r="I90" i="1"/>
  <c r="I30" i="1"/>
  <c r="I76" i="1"/>
  <c r="I72" i="1"/>
  <c r="I61" i="1"/>
  <c r="I83" i="1"/>
  <c r="I38" i="1"/>
  <c r="I24" i="1"/>
  <c r="I93" i="1"/>
  <c r="I32" i="1"/>
  <c r="I19" i="1"/>
  <c r="I84" i="1"/>
  <c r="AL32" i="1" l="1"/>
  <c r="AL95" i="1"/>
  <c r="AL98" i="1"/>
  <c r="AL19" i="1"/>
  <c r="AL93" i="1"/>
  <c r="AL30" i="1"/>
  <c r="AL46" i="1"/>
  <c r="G82" i="2" s="1"/>
  <c r="AL47" i="1"/>
  <c r="AL55" i="1"/>
  <c r="AL85" i="1"/>
  <c r="AL90" i="1"/>
  <c r="AL69" i="1"/>
  <c r="AL50" i="1"/>
  <c r="AL14" i="1"/>
  <c r="AL64" i="1"/>
  <c r="AL26" i="1"/>
  <c r="AL101" i="1"/>
  <c r="AL58" i="1"/>
  <c r="AL15" i="1"/>
  <c r="AL61" i="1"/>
  <c r="AL25" i="1"/>
  <c r="AL82" i="1"/>
  <c r="AL18" i="1"/>
  <c r="AL54" i="1"/>
  <c r="AL60" i="1"/>
  <c r="AL24" i="1"/>
  <c r="AL72" i="1"/>
  <c r="G93" i="2" s="1"/>
  <c r="AL43" i="1"/>
  <c r="AL87" i="1"/>
  <c r="G85" i="2" s="1"/>
  <c r="AL56" i="1"/>
  <c r="AL35" i="1"/>
  <c r="AL59" i="1"/>
  <c r="AL48" i="1"/>
  <c r="AL70" i="1"/>
  <c r="AL88" i="1"/>
  <c r="AL65" i="1"/>
  <c r="AL37" i="1"/>
  <c r="G53" i="2" s="1"/>
  <c r="AL83" i="1"/>
  <c r="AL100" i="1"/>
  <c r="AL38" i="1"/>
  <c r="AL76" i="1"/>
  <c r="AL78" i="1"/>
  <c r="AL36" i="1"/>
  <c r="AL94" i="1"/>
  <c r="G80" i="2" s="1"/>
  <c r="AL39" i="1"/>
  <c r="G76" i="2" s="1"/>
  <c r="AL89" i="1"/>
  <c r="AL99" i="1"/>
  <c r="G68" i="2" s="1"/>
  <c r="AL57" i="1"/>
  <c r="AL20" i="1"/>
  <c r="AL23" i="1"/>
  <c r="G56" i="2" s="1"/>
  <c r="AL92" i="1"/>
  <c r="G17" i="2" s="1"/>
  <c r="AL74" i="1"/>
  <c r="AL34" i="1"/>
  <c r="AL63" i="1"/>
  <c r="AL79" i="1"/>
  <c r="AL84" i="1"/>
  <c r="AL13" i="1"/>
  <c r="AL75" i="1"/>
  <c r="AL17" i="1"/>
  <c r="AL97" i="1"/>
  <c r="AL77" i="1"/>
  <c r="AL62" i="1"/>
  <c r="AL27" i="1"/>
  <c r="G25" i="2" s="1"/>
  <c r="AL41" i="1"/>
  <c r="G21" i="2" s="1"/>
  <c r="AL51" i="1"/>
  <c r="AL49" i="1"/>
  <c r="AL66" i="1"/>
  <c r="G47" i="2" s="1"/>
  <c r="AL45" i="1"/>
  <c r="G44" i="2" s="1"/>
  <c r="AL96" i="1"/>
  <c r="AL86" i="1"/>
  <c r="AL102" i="1"/>
  <c r="AL28" i="1"/>
  <c r="AL40" i="1"/>
  <c r="G23" i="2" s="1"/>
  <c r="AL21" i="1"/>
  <c r="G19" i="2" s="1"/>
  <c r="AL73" i="1"/>
  <c r="G46" i="2" s="1"/>
  <c r="AL22" i="1"/>
  <c r="AL67" i="1"/>
  <c r="AL91" i="1"/>
  <c r="G30" i="2" s="1"/>
  <c r="G22" i="2"/>
  <c r="AL44" i="1"/>
  <c r="G18" i="2" s="1"/>
  <c r="AL31" i="1"/>
  <c r="AL68" i="1"/>
  <c r="AL33" i="1"/>
  <c r="G42" i="2" s="1"/>
  <c r="AL81" i="1"/>
  <c r="AL16" i="1"/>
  <c r="AL80" i="1"/>
  <c r="AL42" i="1"/>
  <c r="G28" i="2" s="1"/>
  <c r="AL29" i="1"/>
  <c r="G24" i="2" s="1"/>
  <c r="AL52" i="1"/>
  <c r="AL53" i="1"/>
  <c r="G12" i="2" s="1"/>
  <c r="AL71" i="1"/>
  <c r="G13" i="2" s="1"/>
  <c r="G57" i="2" l="1"/>
  <c r="G40" i="2"/>
  <c r="G59" i="2"/>
  <c r="G63" i="2"/>
  <c r="G32" i="2"/>
  <c r="G48" i="2"/>
  <c r="G35" i="2"/>
  <c r="G45" i="2"/>
  <c r="G20" i="2"/>
  <c r="G36" i="2"/>
  <c r="G52" i="2"/>
  <c r="G39" i="2"/>
  <c r="G16" i="2"/>
  <c r="G92" i="2"/>
  <c r="G67" i="2"/>
  <c r="G14" i="2"/>
  <c r="G84" i="2"/>
  <c r="G61" i="2"/>
  <c r="G69" i="2"/>
  <c r="G58" i="2"/>
  <c r="G43" i="2"/>
  <c r="G60" i="2"/>
  <c r="G54" i="2"/>
  <c r="G31" i="2"/>
  <c r="G90" i="2"/>
  <c r="G34" i="2"/>
  <c r="G41" i="2"/>
  <c r="G38" i="2"/>
  <c r="G27" i="2"/>
  <c r="G37" i="2"/>
  <c r="G11" i="2"/>
  <c r="G50" i="2"/>
  <c r="G64" i="2"/>
  <c r="G96" i="2"/>
  <c r="G73" i="2"/>
  <c r="G89" i="2"/>
  <c r="G62" i="2"/>
  <c r="G94" i="2"/>
  <c r="G87" i="2"/>
  <c r="G83" i="2"/>
  <c r="G75" i="2"/>
  <c r="G100" i="2"/>
  <c r="G51" i="2"/>
  <c r="G29" i="2"/>
  <c r="G26" i="2"/>
  <c r="G72" i="2"/>
  <c r="G88" i="2"/>
  <c r="G95" i="2"/>
  <c r="G65" i="2"/>
  <c r="G78" i="2"/>
  <c r="G97" i="2"/>
  <c r="G79" i="2"/>
  <c r="G71" i="2"/>
  <c r="G66" i="2"/>
  <c r="G55" i="2"/>
  <c r="G91" i="2"/>
  <c r="G15" i="2"/>
  <c r="G77" i="2"/>
  <c r="G33" i="2"/>
  <c r="G49" i="2"/>
  <c r="G70" i="2"/>
  <c r="G86" i="2"/>
  <c r="G81" i="2"/>
  <c r="G74" i="2"/>
  <c r="G98" i="2"/>
  <c r="G99" i="2"/>
</calcChain>
</file>

<file path=xl/sharedStrings.xml><?xml version="1.0" encoding="utf-8"?>
<sst xmlns="http://schemas.openxmlformats.org/spreadsheetml/2006/main" count="827" uniqueCount="404">
  <si>
    <t>Cognome</t>
  </si>
  <si>
    <t>Nome</t>
  </si>
  <si>
    <t>codice fiscale</t>
  </si>
  <si>
    <t>Punti base</t>
  </si>
  <si>
    <r>
      <rPr>
        <b/>
        <sz val="10"/>
        <color theme="1"/>
        <rFont val="Times New Roman"/>
        <family val="1"/>
      </rPr>
      <t xml:space="preserve">Coniuge o convivente more uxorie disoccupato/inoccupato </t>
    </r>
    <r>
      <rPr>
        <i/>
        <sz val="10"/>
        <color theme="1"/>
        <rFont val="Times New Roman"/>
        <family val="1"/>
      </rPr>
      <t xml:space="preserve">ex combinato disposto di cui agli </t>
    </r>
    <r>
      <rPr>
        <b/>
        <i/>
        <sz val="10"/>
        <color theme="1"/>
        <rFont val="Times New Roman"/>
        <family val="1"/>
      </rPr>
      <t>artt. 19 d.lgs. 150/2015 e 4, comma 15 quater D.L. 4/2019, convertito nella L.16/2019,</t>
    </r>
    <r>
      <rPr>
        <b/>
        <sz val="10"/>
        <color theme="1"/>
        <rFont val="Times New Roman"/>
        <family val="1"/>
      </rPr>
      <t xml:space="preserve"> che abbia presentato la Dichiarazione di Immediata disponibilità (DID) presso il Centro per l'Impiego prescelto, oppure in mobilità telematica</t>
    </r>
  </si>
  <si>
    <t>si</t>
  </si>
  <si>
    <t>no</t>
  </si>
  <si>
    <t>Figlio/a minorenne convivente ed a carico</t>
  </si>
  <si>
    <t>TOTALE</t>
  </si>
  <si>
    <t>Figlio/a maggiorenne convivente fino al compimento del vintiquattresimo anno di età, che percepisca un reddito da lavoro pari o inferiore a € 4,000,00 (art.12 comma 2 D.P.R. 22,12,1986 (TUIR), così come modificato dall'art.1, comma 252, Legge 20/2017 - Legge di Bilancio Anno 2018)</t>
  </si>
  <si>
    <t>Figlio/a maggiorenne convivente successivamente al compimento del vintiquattresimo anno di età, che percepisca un reddito da lavoro pari o inferiore a € 2,840,51 (art.12 comma 2 D.P.R. 22,12,1986 (TUIR), così come modificato dall'art.1, comma 252, Legge 20/2017 - Legge di Bilancio Anno 2018) (massimo 25 anni e 11 mesi)</t>
  </si>
  <si>
    <t>numero figli conviventi a carico</t>
  </si>
  <si>
    <r>
      <t xml:space="preserve">Figlio/a maggiorenne convivente fino al compimento del vintiseiesimo anno di età, se studente e disoccupato, ai sensi del combinato disposto di cui agli artt. 19 del DLgs. vo 150/2015 e 4, comma 15 quater D.L. 4/2019, convertito nella L. 16/2019, che abbia presentato la Dichiarazione di Immediata Disponibilità (DID) presso il Centro per l'Impiego prescelto, oppure in modalità telematica all'ANPAL - </t>
    </r>
    <r>
      <rPr>
        <b/>
        <i/>
        <sz val="9"/>
        <color theme="1"/>
        <rFont val="Times New Roman"/>
        <family val="1"/>
      </rPr>
      <t>Agenzia Nazionale Politiche Attive del Lavoro -, o al Nodo Regionale</t>
    </r>
  </si>
  <si>
    <t>n.ro figlio/a, attribuito ad entrambi i genitori, disoccupati</t>
  </si>
  <si>
    <t>Fratello o sorella minorenne convivente ed a carico in mancanza di genitori o entrambi disoccupati</t>
  </si>
  <si>
    <t>Fratello o sorella minorenni in assenz adi genitori o entrambi disoccupti</t>
  </si>
  <si>
    <t>Senza genitori</t>
  </si>
  <si>
    <t>da 4132,01 a 4468,00</t>
  </si>
  <si>
    <t>da 4648,01 a 5164,00</t>
  </si>
  <si>
    <t>da 5733,01 a 6300,00</t>
  </si>
  <si>
    <t>da 6300,01 a 6817,00</t>
  </si>
  <si>
    <t>da 6817,01 a 7385,00</t>
  </si>
  <si>
    <t>da 7385,01 a 7953,00</t>
  </si>
  <si>
    <t>da 7953,01 a 8522,00</t>
  </si>
  <si>
    <t>da 8522,01 a 9090,00</t>
  </si>
  <si>
    <r>
      <rPr>
        <b/>
        <sz val="9"/>
        <color theme="1"/>
        <rFont val="Times New Roman"/>
        <family val="1"/>
      </rPr>
      <t>SITUAZIONE ECONOMICA E PATRIMONIALE PERSONALE:</t>
    </r>
    <r>
      <rPr>
        <sz val="9"/>
        <color theme="1"/>
        <rFont val="Times New Roman"/>
        <family val="1"/>
      </rPr>
      <t xml:space="preserve"> si intende il c</t>
    </r>
    <r>
      <rPr>
        <b/>
        <sz val="9"/>
        <color theme="1"/>
        <rFont val="Times New Roman"/>
        <family val="1"/>
      </rPr>
      <t xml:space="preserve">omplessivo dei redditi assoggettabili all'IRPEF, al lordo degli oneri deducibili, del/della candidato/a disabile: </t>
    </r>
    <r>
      <rPr>
        <sz val="9"/>
        <color theme="1"/>
        <rFont val="Times New Roman"/>
        <family val="1"/>
      </rPr>
      <t xml:space="preserve">redditi da lavoro dipendente o assimilati (es: prestazioni di disoccupazione, di mobilità, etc. erogati dall'INPS), </t>
    </r>
    <r>
      <rPr>
        <b/>
        <sz val="9"/>
        <color theme="1"/>
        <rFont val="Times New Roman"/>
        <family val="1"/>
      </rPr>
      <t>compresi gli arretrati soggetti a tassazione separta, redditi da terreni e fabbricati, redditi da lavoro autonomo, redditi diversi e altri redditi</t>
    </r>
  </si>
  <si>
    <t>Situzazione economica e patrimoniane personale in Euro</t>
  </si>
  <si>
    <t>1 pumto per ogni mese</t>
  </si>
  <si>
    <t>GRADO DI INVALIDITA'</t>
  </si>
  <si>
    <t>Percentuale invalidante</t>
  </si>
  <si>
    <t>Invalidi di guerra e servizio</t>
  </si>
  <si>
    <t>1 cat</t>
  </si>
  <si>
    <t>3 cat</t>
  </si>
  <si>
    <t>4 cat</t>
  </si>
  <si>
    <t>5 cat</t>
  </si>
  <si>
    <t>6 cat</t>
  </si>
  <si>
    <t>7 cat</t>
  </si>
  <si>
    <t>8 cat</t>
  </si>
  <si>
    <t>CALCOLO DEL PUNTEGGIO PER LA PROCEDURA DI "AVVIAMENTO NUMERICO AL LAVORO" DESTINATA ALLE PERSONE CON DISABILITA' ISCRITTE NELL'ELENCO TENUTO DAL SERVIZIO "COLLOCAMENTO MIRATO PROVINCIALE" DI AVELLINO</t>
  </si>
  <si>
    <t>91-100</t>
  </si>
  <si>
    <t>81-90</t>
  </si>
  <si>
    <t>71-80</t>
  </si>
  <si>
    <t>61-70</t>
  </si>
  <si>
    <t>51-60</t>
  </si>
  <si>
    <t>46-50</t>
  </si>
  <si>
    <t>2 cat</t>
  </si>
  <si>
    <t>da 5164,01 a 5733,00</t>
  </si>
  <si>
    <t>n.ro figlio/a maggiorenni (fino a 24) a carico di genitori</t>
  </si>
  <si>
    <t xml:space="preserve">n.ro figlio/a maggiorenni (fino a 25 e 11 mesi) a carico di genitori </t>
  </si>
  <si>
    <t>Figlio maggiorenne convivente, senza limiti di età, se invalido permanentemente ed inabile al lavoro</t>
  </si>
  <si>
    <t>senza reddito</t>
  </si>
  <si>
    <r>
      <rPr>
        <sz val="11"/>
        <color theme="1"/>
        <rFont val="Times New Roman"/>
        <family val="1"/>
      </rPr>
      <t>Per i redditi annui, a qualsiasi titolo imputabili, sono individuate le fasce di reddito, con i relativi punteggi, di cui alla Tabella allegata alla Delibera di Giunta Regionale della Campania n°27 del 27,11,2002;</t>
    </r>
    <r>
      <rPr>
        <b/>
        <sz val="11"/>
        <color theme="1"/>
        <rFont val="Times New Roman"/>
        <family val="1"/>
      </rPr>
      <t xml:space="preserve"> PER ULTERIORE FASCIA DI EURO 516,00 SI AGGIUNGONO ULTERIORI 12 PUNTI</t>
    </r>
  </si>
  <si>
    <t>assente</t>
  </si>
  <si>
    <t>n.ro figlio/a maggiorenne fino al 26° anno se studente o disoccupato</t>
  </si>
  <si>
    <t>GRADUATORIA DEFINITIVA PER LA PROCEDURA DI "AVVIAMENTO NUMERICO AL LAVORO" DESTINATA ALLE PERSONE CON DISABILITA' ISCRITTE NELL'ELENCO TENUTO DAL SERVIZIO "COLLOCAMENTO MIRATO PROVINCIALE" DI AVELLINO</t>
  </si>
  <si>
    <t>41-50</t>
  </si>
  <si>
    <t>33-40</t>
  </si>
  <si>
    <t>N. di prot.</t>
  </si>
  <si>
    <t>ANZIANITA' DI ISCRIZIONE DAL 1° APRILE 1988 AL 31/01/2021 - PUNTI +1 PER OGNI MESE  (le frazioni dei mesi non si considerano)</t>
  </si>
  <si>
    <t>ANZIANITA' ISCRIZIONE DAL 1976 AL 03/1988</t>
  </si>
  <si>
    <t>MELCHIONNO</t>
  </si>
  <si>
    <t>VITO</t>
  </si>
  <si>
    <t>MLCVTI92H05A509I</t>
  </si>
  <si>
    <t xml:space="preserve">PREZIOSI </t>
  </si>
  <si>
    <t>CARLA</t>
  </si>
  <si>
    <t>PRZCRL70S44A101C</t>
  </si>
  <si>
    <t>RUSSO</t>
  </si>
  <si>
    <t>ANTONELLA</t>
  </si>
  <si>
    <t>RSSNNL90M51A509E</t>
  </si>
  <si>
    <t>SORRENTINO</t>
  </si>
  <si>
    <t>LIBERA</t>
  </si>
  <si>
    <t>SRRLBR73L52L259L</t>
  </si>
  <si>
    <t>BASCI</t>
  </si>
  <si>
    <t>FELICINA</t>
  </si>
  <si>
    <t>BSCFCN87M61A399D</t>
  </si>
  <si>
    <t>CARCAGNO</t>
  </si>
  <si>
    <t>ANTONIO</t>
  </si>
  <si>
    <t>CRCNTN68D27F839I</t>
  </si>
  <si>
    <t>PECCHILLO</t>
  </si>
  <si>
    <t>MICHELINA</t>
  </si>
  <si>
    <t>PCCMHL66P70D798A</t>
  </si>
  <si>
    <t>PETILLO</t>
  </si>
  <si>
    <t>OLINDO</t>
  </si>
  <si>
    <t>PTLLND86L19A509P</t>
  </si>
  <si>
    <t>CANNAS</t>
  </si>
  <si>
    <t>PIETRO</t>
  </si>
  <si>
    <t>CNNPTR74R19B590D</t>
  </si>
  <si>
    <t>PAPA</t>
  </si>
  <si>
    <t>VALENTINA</t>
  </si>
  <si>
    <t>PPAVNT80P43A509Q</t>
  </si>
  <si>
    <t>LABRIOLA</t>
  </si>
  <si>
    <t>MARIANNA</t>
  </si>
  <si>
    <t>LBRMNN85S47A399W</t>
  </si>
  <si>
    <t>NARDI</t>
  </si>
  <si>
    <t>MAURO VINCENZO</t>
  </si>
  <si>
    <t>NRDMVN86P21A509N</t>
  </si>
  <si>
    <t>CHIOCCHI</t>
  </si>
  <si>
    <t>JULI</t>
  </si>
  <si>
    <t>CHCJLU91T59Z222T</t>
  </si>
  <si>
    <t>MAZZA</t>
  </si>
  <si>
    <t>ANNA MARIA</t>
  </si>
  <si>
    <t>MZZNMR76L67Z114R</t>
  </si>
  <si>
    <t>D’AVANZO</t>
  </si>
  <si>
    <t>SAVERIO</t>
  </si>
  <si>
    <t>DVNSVR81H28A509D</t>
  </si>
  <si>
    <t>NAPOLITANO</t>
  </si>
  <si>
    <t>CARMINE</t>
  </si>
  <si>
    <t>NPLCMN76A20A509D</t>
  </si>
  <si>
    <t>CAPALDO</t>
  </si>
  <si>
    <t>RITA</t>
  </si>
  <si>
    <t>CPLRTI66H43A509Q</t>
  </si>
  <si>
    <t>FAMOSO</t>
  </si>
  <si>
    <t>FULVIA</t>
  </si>
  <si>
    <t>FMSFLV66S49A509D</t>
  </si>
  <si>
    <t>VERNACCIO</t>
  </si>
  <si>
    <t>VITO ANTONIO</t>
  </si>
  <si>
    <t>VRNVNT76P02Z133R</t>
  </si>
  <si>
    <t>CALABRESE</t>
  </si>
  <si>
    <t>EMILIA</t>
  </si>
  <si>
    <t>CLBMLE62L44M130I</t>
  </si>
  <si>
    <t>CRISCITIELLO</t>
  </si>
  <si>
    <t>VINCENZO</t>
  </si>
  <si>
    <t>CRSVCN70R16Z133T</t>
  </si>
  <si>
    <t>FIORENTINO</t>
  </si>
  <si>
    <t>GIOVANNA</t>
  </si>
  <si>
    <t>FRNGNN74T61A509I</t>
  </si>
  <si>
    <t>IUSPA</t>
  </si>
  <si>
    <t>DELFINA</t>
  </si>
  <si>
    <t>SPIDFN64R62A399U</t>
  </si>
  <si>
    <t>SPARANO</t>
  </si>
  <si>
    <t>FABIO</t>
  </si>
  <si>
    <t>SPRFBA74S07F839I</t>
  </si>
  <si>
    <t>ALTAVILLA</t>
  </si>
  <si>
    <t>FRANCESCO</t>
  </si>
  <si>
    <t>LTVFNC62H14Z133J</t>
  </si>
  <si>
    <t>MONTEFUSCO</t>
  </si>
  <si>
    <t>PASQUALE</t>
  </si>
  <si>
    <t>MNTPQL79B07A509Y</t>
  </si>
  <si>
    <t>GADDINI</t>
  </si>
  <si>
    <t>ERIKA</t>
  </si>
  <si>
    <t>GDDRKE90E62A509T</t>
  </si>
  <si>
    <t>VILLARICCA</t>
  </si>
  <si>
    <t>VLLPQL68C03A509W</t>
  </si>
  <si>
    <t>CIPRIANO</t>
  </si>
  <si>
    <t>SILVIA</t>
  </si>
  <si>
    <t>CPRSLV72A52G370S</t>
  </si>
  <si>
    <t>DELLA SALA</t>
  </si>
  <si>
    <t>MARIA</t>
  </si>
  <si>
    <t>DLLMRA00D56H501M</t>
  </si>
  <si>
    <t>MAROTTA</t>
  </si>
  <si>
    <t>MRTFNC65A13I300R</t>
  </si>
  <si>
    <t>MEROLA</t>
  </si>
  <si>
    <t>MARY</t>
  </si>
  <si>
    <t>MRLMRY92T51A509D</t>
  </si>
  <si>
    <t>PICONE</t>
  </si>
  <si>
    <t>ANTONIETTA</t>
  </si>
  <si>
    <t>GRRFRC94R61A489C</t>
  </si>
  <si>
    <t>CURCIO</t>
  </si>
  <si>
    <t>KATIA</t>
  </si>
  <si>
    <t>CRCKTA79M71A509G</t>
  </si>
  <si>
    <t>PETITO</t>
  </si>
  <si>
    <t>MICHELA</t>
  </si>
  <si>
    <t>PTTMHL93D60F839G</t>
  </si>
  <si>
    <t>MANGONE</t>
  </si>
  <si>
    <t>MARIANTONIA</t>
  </si>
  <si>
    <t>MNGMNT80L61A509E</t>
  </si>
  <si>
    <t>PCNNNT66H58F546U</t>
  </si>
  <si>
    <t>DI PALMA</t>
  </si>
  <si>
    <t>CLAUDIO</t>
  </si>
  <si>
    <t>DPLCLD60A19A509D</t>
  </si>
  <si>
    <t>DI LUCCIO</t>
  </si>
  <si>
    <t>DLCPQL72C17A509B</t>
  </si>
  <si>
    <t>ERCOLINO</t>
  </si>
  <si>
    <t>RINO</t>
  </si>
  <si>
    <t>RCLRNI74S16A509M</t>
  </si>
  <si>
    <t>MANGANIELLO</t>
  </si>
  <si>
    <t>ERMINIO</t>
  </si>
  <si>
    <t>MNGRMN66B10Z114W</t>
  </si>
  <si>
    <t>SALVIO</t>
  </si>
  <si>
    <t>ANDREA</t>
  </si>
  <si>
    <t>SLVNDR93B26A509P</t>
  </si>
  <si>
    <t>CPI/2021/21559</t>
  </si>
  <si>
    <t>AMBROSONE</t>
  </si>
  <si>
    <t>MARIA ANGELA</t>
  </si>
  <si>
    <t>MBRMNG96D64A509S</t>
  </si>
  <si>
    <t>CPI/2021/22564</t>
  </si>
  <si>
    <t>DE ANGELIS</t>
  </si>
  <si>
    <t>PEPPINO</t>
  </si>
  <si>
    <t>DNGPPN72M01Z133I</t>
  </si>
  <si>
    <t>CPI/2021/22565</t>
  </si>
  <si>
    <t>BLASO</t>
  </si>
  <si>
    <t>SILVANO ANTONIO</t>
  </si>
  <si>
    <t xml:space="preserve">BLSSVN84M26A399D </t>
  </si>
  <si>
    <t>CPI/2021/22947</t>
  </si>
  <si>
    <t>LA SALA</t>
  </si>
  <si>
    <t>MASSIMILIANO</t>
  </si>
  <si>
    <t>LSLMSM73D20A509W</t>
  </si>
  <si>
    <t>CPI/2021/22951</t>
  </si>
  <si>
    <t>PETRILLO</t>
  </si>
  <si>
    <t>CONCETTA PATRIZIA</t>
  </si>
  <si>
    <t xml:space="preserve">PTRCCT61B60E038C </t>
  </si>
  <si>
    <t>CPI/2021/23334</t>
  </si>
  <si>
    <t>NAPPA</t>
  </si>
  <si>
    <t>FABIO SEBASTIANO</t>
  </si>
  <si>
    <t>NPPFSB86H03A489N</t>
  </si>
  <si>
    <t>CPI/2021/23773</t>
  </si>
  <si>
    <t>BELFIORE</t>
  </si>
  <si>
    <t>MAURIZIO</t>
  </si>
  <si>
    <t>BLFMRZ62E27A509S</t>
  </si>
  <si>
    <t>CPI/2021/23774</t>
  </si>
  <si>
    <t>BOCHICCHIO</t>
  </si>
  <si>
    <t xml:space="preserve">FABIO </t>
  </si>
  <si>
    <t>BCHFBA82C09A489F</t>
  </si>
  <si>
    <t>CPI/2021/23775</t>
  </si>
  <si>
    <t>GRASSO</t>
  </si>
  <si>
    <t>ARMANDO</t>
  </si>
  <si>
    <t>GRSRND77L08B674H</t>
  </si>
  <si>
    <t>CPI/2021/23785</t>
  </si>
  <si>
    <t>TOZZA</t>
  </si>
  <si>
    <t>MARIA PASQUALINA</t>
  </si>
  <si>
    <t>TZZMPS81M46A509E</t>
  </si>
  <si>
    <t>CPI/2021/23792</t>
  </si>
  <si>
    <t>ZIVIELLO</t>
  </si>
  <si>
    <t>INGRID</t>
  </si>
  <si>
    <t>ZVLNRD89B57A489E</t>
  </si>
  <si>
    <t>CPI/2021/23794</t>
  </si>
  <si>
    <t>BONETTI</t>
  </si>
  <si>
    <t>BNTNNL90H54A509B</t>
  </si>
  <si>
    <t>CPI/2021/23986</t>
  </si>
  <si>
    <t>DOMENICO</t>
  </si>
  <si>
    <t>RSSDNC76C10A566X</t>
  </si>
  <si>
    <t>CPI/2021/23997</t>
  </si>
  <si>
    <t>DE CHIARA</t>
  </si>
  <si>
    <t>LUCIA</t>
  </si>
  <si>
    <t>DCHLCU72T53A975S</t>
  </si>
  <si>
    <t>CPI/2021/24012</t>
  </si>
  <si>
    <t>ZULLO</t>
  </si>
  <si>
    <t>ZLLVCN91H27A489R</t>
  </si>
  <si>
    <t>CPI/2021/24018</t>
  </si>
  <si>
    <t>PERSICO</t>
  </si>
  <si>
    <t>ANGELA</t>
  </si>
  <si>
    <t>PRSNGL69C06L845G</t>
  </si>
  <si>
    <t>CPI/2021/24028</t>
  </si>
  <si>
    <t>GALASSO</t>
  </si>
  <si>
    <t xml:space="preserve">GLSMNN82M70A509I </t>
  </si>
  <si>
    <t>CPI/2021/24040</t>
  </si>
  <si>
    <t>MARTIGNETTI</t>
  </si>
  <si>
    <t>CARLO</t>
  </si>
  <si>
    <t>MRTCRL64S06F491J</t>
  </si>
  <si>
    <t>CPI/2021/24053</t>
  </si>
  <si>
    <t>NIGRO</t>
  </si>
  <si>
    <t>STEFANO</t>
  </si>
  <si>
    <t>NRDNRT78A58F924P</t>
  </si>
  <si>
    <t>CPI/2021/24406</t>
  </si>
  <si>
    <t>CARUSO</t>
  </si>
  <si>
    <t>GUILLERMO</t>
  </si>
  <si>
    <t>CRSGLR64H21Z614T</t>
  </si>
  <si>
    <t>CPI/2021/24409</t>
  </si>
  <si>
    <t>CAFAZZO</t>
  </si>
  <si>
    <t>CFZFNC75B08A509F</t>
  </si>
  <si>
    <t>CPI/2021/24467</t>
  </si>
  <si>
    <t>ZARRA</t>
  </si>
  <si>
    <t>DAMIANO</t>
  </si>
  <si>
    <t>ZRRDMN94T19A509V</t>
  </si>
  <si>
    <t>CPI/2021/24474</t>
  </si>
  <si>
    <t>BARILE</t>
  </si>
  <si>
    <t>VINCENZA</t>
  </si>
  <si>
    <t>BRLVCN71L67C983N</t>
  </si>
  <si>
    <t>CPI/2021/24476</t>
  </si>
  <si>
    <t>CERCHIONE</t>
  </si>
  <si>
    <t>CRCNDR72E25A509L</t>
  </si>
  <si>
    <t>CPI/2021/24479</t>
  </si>
  <si>
    <t>CHIARADONNA</t>
  </si>
  <si>
    <t>CHRMRA90R45A509Q</t>
  </si>
  <si>
    <t>CPI/2021/24619</t>
  </si>
  <si>
    <t>IMPERATO</t>
  </si>
  <si>
    <t>BARTOLOMEO</t>
  </si>
  <si>
    <t>MPRBTL77B14L259N</t>
  </si>
  <si>
    <t>CPI/2021/24900</t>
  </si>
  <si>
    <t>GILIBERTI</t>
  </si>
  <si>
    <t>RAFFAELE</t>
  </si>
  <si>
    <t>GLBRFL69P04I805N</t>
  </si>
  <si>
    <t>CPI/2021/24906</t>
  </si>
  <si>
    <t>ALVINO</t>
  </si>
  <si>
    <t>RENATO</t>
  </si>
  <si>
    <t>LVNRNT63D21A509G</t>
  </si>
  <si>
    <t xml:space="preserve">CPI/2021/24913 </t>
  </si>
  <si>
    <t>RAIMO</t>
  </si>
  <si>
    <t>RMAMSM93E23H703A</t>
  </si>
  <si>
    <t>CPI/2021/24920</t>
  </si>
  <si>
    <t>TESTA</t>
  </si>
  <si>
    <t>MARIA TERESA</t>
  </si>
  <si>
    <t>TSTMTR95P48G039Q</t>
  </si>
  <si>
    <t>CPI/2021/24923</t>
  </si>
  <si>
    <t>FAGGIANO</t>
  </si>
  <si>
    <t>EUSTACHIO ROBERTO</t>
  </si>
  <si>
    <t xml:space="preserve">FGGSCH91R02A509D </t>
  </si>
  <si>
    <t>CPI/2021/24926</t>
  </si>
  <si>
    <t>MAURIELLO</t>
  </si>
  <si>
    <t>LUCA</t>
  </si>
  <si>
    <t>MRLLCU79H15A509K</t>
  </si>
  <si>
    <t xml:space="preserve">CPI/2021/25024 </t>
  </si>
  <si>
    <t>CHIEFFO</t>
  </si>
  <si>
    <t>ANIELLO</t>
  </si>
  <si>
    <t>CHFNLL73H24A566F</t>
  </si>
  <si>
    <t>CPI/2021/25025</t>
  </si>
  <si>
    <t>FESTA</t>
  </si>
  <si>
    <t>LAURA</t>
  </si>
  <si>
    <t>FSTLRA79H48A509I</t>
  </si>
  <si>
    <t>CPI/2021/25027</t>
  </si>
  <si>
    <t>PASCUCCIO</t>
  </si>
  <si>
    <t>MASSIMO</t>
  </si>
  <si>
    <t>PSCMSM86D16A783M</t>
  </si>
  <si>
    <t>CPI/2021/25029</t>
  </si>
  <si>
    <t>PULZONE</t>
  </si>
  <si>
    <t>PLZRTI65D48A509E</t>
  </si>
  <si>
    <t>CPI/2021/25030</t>
  </si>
  <si>
    <t>GIANLUCA</t>
  </si>
  <si>
    <t>PLZGLC74H23A489E</t>
  </si>
  <si>
    <t>CPI/2021/25031</t>
  </si>
  <si>
    <t>IMBRIANI</t>
  </si>
  <si>
    <t>EMILIA PASQUALINA</t>
  </si>
  <si>
    <t>MBRMPS81D59A509R</t>
  </si>
  <si>
    <t>CPI/2021/25032</t>
  </si>
  <si>
    <t>CIOFFI</t>
  </si>
  <si>
    <t>GIUSEPPE</t>
  </si>
  <si>
    <t>CFFGPP89E24A783X</t>
  </si>
  <si>
    <t>CPI/2021/25042</t>
  </si>
  <si>
    <t>MONACO</t>
  </si>
  <si>
    <t>POLCARO</t>
  </si>
  <si>
    <t xml:space="preserve">MNCMHL87M44A399O </t>
  </si>
  <si>
    <t>CPI/2021/25082</t>
  </si>
  <si>
    <t>AMOROSO DE RESPINIS</t>
  </si>
  <si>
    <t>FILOMENA</t>
  </si>
  <si>
    <t>MRSFMN70D58I281W</t>
  </si>
  <si>
    <t>CPI/2021/25086</t>
  </si>
  <si>
    <t>GIAMMARINO</t>
  </si>
  <si>
    <t>CINDY</t>
  </si>
  <si>
    <t>GMMCDY01L44A717C</t>
  </si>
  <si>
    <t xml:space="preserve">CPI/2021/25092 </t>
  </si>
  <si>
    <t>ARGENIO</t>
  </si>
  <si>
    <t>RGNRND70D01A489G</t>
  </si>
  <si>
    <t>CPI/2021/25095</t>
  </si>
  <si>
    <t>FIORE</t>
  </si>
  <si>
    <t>FRIPTR65H29A509H</t>
  </si>
  <si>
    <t>CPI/2021/25097</t>
  </si>
  <si>
    <t>CPI/2021/22294</t>
  </si>
  <si>
    <t>CPI/2021/22290</t>
  </si>
  <si>
    <t>CPI/2021/22542</t>
  </si>
  <si>
    <t>CPI/2021/22546</t>
  </si>
  <si>
    <t>CPI/2021/22530</t>
  </si>
  <si>
    <t>CPI/2021/22537</t>
  </si>
  <si>
    <t>CPI/2021/22183</t>
  </si>
  <si>
    <t>CPI/2021/22172</t>
  </si>
  <si>
    <t>CPI/2021/21217</t>
  </si>
  <si>
    <t>CPI/2021/21215</t>
  </si>
  <si>
    <t>CPI/2021/21196</t>
  </si>
  <si>
    <t>CPI/2021/21209</t>
  </si>
  <si>
    <t>CPI/2021/21189</t>
  </si>
  <si>
    <t>CPI/2021/18239</t>
  </si>
  <si>
    <t>CPI/2021/17299</t>
  </si>
  <si>
    <t>CPI/2021/16473</t>
  </si>
  <si>
    <t>CPI/2021/17850</t>
  </si>
  <si>
    <t>CPI/2021/18097</t>
  </si>
  <si>
    <t>CPI/2021/18074</t>
  </si>
  <si>
    <t>CPI/2021/18099</t>
  </si>
  <si>
    <r>
      <rPr>
        <sz val="11"/>
        <color rgb="FF000000"/>
        <rFont val="Times New Roman"/>
        <family val="1"/>
      </rPr>
      <t>CPI/2021/</t>
    </r>
    <r>
      <rPr>
        <sz val="11"/>
        <color indexed="8"/>
        <rFont val="Times New Roman"/>
        <family val="1"/>
      </rPr>
      <t>18077</t>
    </r>
  </si>
  <si>
    <t>CPI/2021/18276</t>
  </si>
  <si>
    <t>CPI/2021/18102</t>
  </si>
  <si>
    <t>CPI/2021/15520</t>
  </si>
  <si>
    <t>CPI/2021/15498</t>
  </si>
  <si>
    <t>CPI/2021/15816</t>
  </si>
  <si>
    <t>CPI/2021/16417</t>
  </si>
  <si>
    <t>CPI/2021/15704</t>
  </si>
  <si>
    <t>CPI/2021/18324</t>
  </si>
  <si>
    <t>CPI/2021/18513</t>
  </si>
  <si>
    <t>CPI/2021/20353</t>
  </si>
  <si>
    <t>CPI/2021/20333</t>
  </si>
  <si>
    <t>CPI/2021/20334</t>
  </si>
  <si>
    <t>CPI/2021/20337</t>
  </si>
  <si>
    <t>CPI/2021/18298</t>
  </si>
  <si>
    <t>CPI/2021/20345</t>
  </si>
  <si>
    <t>CPI/2021/18505</t>
  </si>
  <si>
    <t>CPI/2021/18280</t>
  </si>
  <si>
    <t>CPI/2021/15783</t>
  </si>
  <si>
    <t>CPI/2021/18204</t>
  </si>
  <si>
    <t>CPI/2021/20325</t>
  </si>
  <si>
    <t>CERUNDOLO</t>
  </si>
  <si>
    <t>GAETANO</t>
  </si>
  <si>
    <t>CRNGTN66D18A509B</t>
  </si>
  <si>
    <t>COLUCCI</t>
  </si>
  <si>
    <t>GIOVANNI</t>
  </si>
  <si>
    <t>CLCGNN77A16A509F</t>
  </si>
  <si>
    <t>DI CHIARA</t>
  </si>
  <si>
    <t>LIDIA</t>
  </si>
  <si>
    <t>DCHLDI66M50F230H</t>
  </si>
  <si>
    <t>CPI/2021/24462</t>
  </si>
  <si>
    <t>CPI/2021/56222</t>
  </si>
  <si>
    <t>CPI/2021/56226</t>
  </si>
  <si>
    <t>PER ORDINE DEL DIRIGENTE AD INTERIM</t>
  </si>
  <si>
    <t>Dott.Eugenio Pierno</t>
  </si>
  <si>
    <t>F.to  Responsabile P.O.</t>
  </si>
  <si>
    <t>Avv.to Silvia Curto</t>
  </si>
  <si>
    <t>Prot. CPI/2021/59606 del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</si>
</sst>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8"/>
      <color theme="1"/>
      <name val="Times New Roman"/>
      <family val="1"/>
    </font>
    <font>
      <i/>
      <sz val="7"/>
      <color theme="1"/>
      <name val="Times New Roman"/>
      <family val="1"/>
    </font>
    <font>
      <i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name val="Calibri"/>
      <family val="2"/>
      <scheme val="minor"/>
    </font>
    <font>
      <i/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5"/>
      <color theme="1"/>
      <name val="Times New Roman"/>
      <family val="1"/>
    </font>
    <font>
      <i/>
      <sz val="7.5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0" fillId="2" borderId="18" xfId="0" applyFill="1" applyBorder="1"/>
    <xf numFmtId="0" fontId="14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" fontId="23" fillId="3" borderId="12" xfId="0" applyNumberFormat="1" applyFont="1" applyFill="1" applyBorder="1" applyAlignment="1">
      <alignment horizontal="center" vertical="center"/>
    </xf>
    <xf numFmtId="0" fontId="2" fillId="0" borderId="0" xfId="0" applyFont="1"/>
    <xf numFmtId="165" fontId="5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164" fontId="23" fillId="3" borderId="30" xfId="0" applyNumberFormat="1" applyFont="1" applyFill="1" applyBorder="1" applyAlignment="1">
      <alignment horizontal="center" vertical="center"/>
    </xf>
    <xf numFmtId="1" fontId="23" fillId="3" borderId="30" xfId="0" applyNumberFormat="1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/>
    <xf numFmtId="164" fontId="23" fillId="3" borderId="7" xfId="0" applyNumberFormat="1" applyFont="1" applyFill="1" applyBorder="1" applyAlignment="1">
      <alignment horizontal="center" vertical="center"/>
    </xf>
    <xf numFmtId="1" fontId="23" fillId="3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>
      <alignment horizontal="center" vertical="center"/>
    </xf>
    <xf numFmtId="0" fontId="0" fillId="0" borderId="34" xfId="0" applyBorder="1"/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24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4" fillId="0" borderId="7" xfId="0" applyFont="1" applyBorder="1"/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/>
    <xf numFmtId="0" fontId="0" fillId="0" borderId="36" xfId="0" applyBorder="1" applyAlignment="1"/>
    <xf numFmtId="0" fontId="12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108"/>
  <sheetViews>
    <sheetView tabSelected="1" zoomScaleNormal="100" workbookViewId="0">
      <pane ySplit="12" topLeftCell="A13" activePane="bottomLeft" state="frozen"/>
      <selection pane="bottomLeft" activeCell="H3" sqref="H3"/>
    </sheetView>
  </sheetViews>
  <sheetFormatPr defaultRowHeight="15.75" x14ac:dyDescent="0.25"/>
  <cols>
    <col min="1" max="1" width="5.140625" customWidth="1"/>
    <col min="2" max="3" width="18.7109375" hidden="1" customWidth="1"/>
    <col min="4" max="4" width="24.28515625" style="1" hidden="1" customWidth="1"/>
    <col min="5" max="5" width="24.28515625" style="1" customWidth="1"/>
    <col min="6" max="6" width="3.42578125" customWidth="1"/>
    <col min="7" max="7" width="6.85546875" style="3" customWidth="1"/>
    <col min="8" max="8" width="55.7109375" customWidth="1"/>
    <col min="9" max="9" width="7.7109375" customWidth="1"/>
    <col min="10" max="10" width="24.5703125" bestFit="1" customWidth="1"/>
    <col min="11" max="11" width="7.7109375" customWidth="1"/>
    <col min="12" max="12" width="50.7109375" customWidth="1"/>
    <col min="13" max="13" width="7.7109375" customWidth="1"/>
    <col min="14" max="14" width="50.7109375" customWidth="1"/>
    <col min="15" max="15" width="7.7109375" customWidth="1"/>
    <col min="16" max="16" width="47.85546875" customWidth="1"/>
    <col min="17" max="17" width="7.7109375" customWidth="1"/>
    <col min="18" max="18" width="45.42578125" bestFit="1" customWidth="1"/>
    <col min="19" max="19" width="7.7109375" customWidth="1"/>
    <col min="20" max="20" width="47.85546875" customWidth="1"/>
    <col min="21" max="22" width="7.7109375" customWidth="1"/>
    <col min="23" max="23" width="47.7109375" customWidth="1"/>
    <col min="24" max="24" width="7.7109375" customWidth="1"/>
    <col min="25" max="25" width="47.7109375" customWidth="1"/>
    <col min="26" max="26" width="5.5703125" hidden="1" customWidth="1"/>
    <col min="27" max="27" width="5.42578125" hidden="1" customWidth="1"/>
    <col min="28" max="28" width="8.7109375" customWidth="1"/>
    <col min="29" max="29" width="38.42578125" customWidth="1"/>
    <col min="30" max="30" width="7.7109375" customWidth="1"/>
    <col min="31" max="31" width="47.7109375" customWidth="1"/>
    <col min="32" max="32" width="7.7109375" customWidth="1"/>
    <col min="33" max="33" width="40.7109375" customWidth="1"/>
    <col min="34" max="34" width="7.7109375" customWidth="1"/>
    <col min="35" max="35" width="40.7109375" customWidth="1"/>
    <col min="36" max="36" width="7.7109375" customWidth="1"/>
    <col min="37" max="37" width="2.85546875" customWidth="1"/>
    <col min="38" max="38" width="16.42578125" customWidth="1"/>
    <col min="39" max="39" width="9.140625" hidden="1" customWidth="1"/>
    <col min="40" max="40" width="3.7109375" hidden="1" customWidth="1"/>
    <col min="41" max="41" width="25.7109375" hidden="1" customWidth="1"/>
    <col min="42" max="42" width="7.7109375" hidden="1" customWidth="1"/>
    <col min="43" max="43" width="3.5703125" hidden="1" customWidth="1"/>
    <col min="44" max="44" width="9.140625" hidden="1" customWidth="1"/>
    <col min="45" max="45" width="7.7109375" hidden="1" customWidth="1"/>
    <col min="46" max="46" width="3.140625" hidden="1" customWidth="1"/>
    <col min="47" max="47" width="9.140625" hidden="1" customWidth="1"/>
    <col min="48" max="48" width="7.7109375" hidden="1" customWidth="1"/>
  </cols>
  <sheetData>
    <row r="1" spans="1:48" ht="15" x14ac:dyDescent="0.25">
      <c r="E1" s="173" t="s">
        <v>403</v>
      </c>
      <c r="F1" s="174"/>
      <c r="G1" s="175"/>
    </row>
    <row r="2" spans="1:48" ht="15" x14ac:dyDescent="0.25">
      <c r="E2" s="176"/>
      <c r="F2" s="177"/>
      <c r="G2" s="178"/>
    </row>
    <row r="3" spans="1:48" ht="16.5" thickBot="1" x14ac:dyDescent="0.3">
      <c r="AO3" s="7" t="s">
        <v>50</v>
      </c>
      <c r="AP3" s="7">
        <v>0</v>
      </c>
      <c r="AR3" s="7" t="s">
        <v>52</v>
      </c>
      <c r="AS3" s="7">
        <v>0</v>
      </c>
      <c r="AT3" s="27"/>
      <c r="AU3" s="7" t="s">
        <v>52</v>
      </c>
      <c r="AV3" s="7">
        <v>0</v>
      </c>
    </row>
    <row r="4" spans="1:48" ht="15.75" customHeight="1" x14ac:dyDescent="0.25">
      <c r="A4" s="108" t="s">
        <v>38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8"/>
      <c r="AM4" s="7" t="s">
        <v>5</v>
      </c>
      <c r="AO4" s="7" t="s">
        <v>17</v>
      </c>
      <c r="AP4" s="7">
        <v>1</v>
      </c>
      <c r="AR4" s="7" t="s">
        <v>39</v>
      </c>
      <c r="AS4" s="7">
        <v>-28</v>
      </c>
      <c r="AT4" s="27"/>
      <c r="AU4" s="7" t="s">
        <v>31</v>
      </c>
      <c r="AV4" s="7">
        <v>-28</v>
      </c>
    </row>
    <row r="5" spans="1:48" ht="15.7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1"/>
      <c r="AM5" s="7" t="s">
        <v>6</v>
      </c>
      <c r="AO5" s="7" t="s">
        <v>18</v>
      </c>
      <c r="AP5" s="7">
        <v>2</v>
      </c>
      <c r="AR5" s="7" t="s">
        <v>40</v>
      </c>
      <c r="AS5" s="7">
        <v>-24</v>
      </c>
      <c r="AT5" s="27"/>
      <c r="AU5" s="7" t="s">
        <v>45</v>
      </c>
      <c r="AV5" s="7">
        <v>-24.5</v>
      </c>
    </row>
    <row r="6" spans="1:48" ht="15.75" customHeight="1" thickBot="1" x14ac:dyDescent="0.3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4"/>
      <c r="AO6" s="7" t="s">
        <v>46</v>
      </c>
      <c r="AP6" s="7">
        <v>3</v>
      </c>
      <c r="AR6" s="7" t="s">
        <v>41</v>
      </c>
      <c r="AS6" s="7">
        <v>-20</v>
      </c>
      <c r="AT6" s="27"/>
      <c r="AU6" s="7" t="s">
        <v>32</v>
      </c>
      <c r="AV6" s="7">
        <v>-21</v>
      </c>
    </row>
    <row r="7" spans="1:48" ht="16.5" thickBot="1" x14ac:dyDescent="0.3">
      <c r="AO7" s="7" t="s">
        <v>19</v>
      </c>
      <c r="AP7" s="7">
        <v>4</v>
      </c>
      <c r="AR7" s="7" t="s">
        <v>42</v>
      </c>
      <c r="AS7" s="7">
        <v>-16</v>
      </c>
      <c r="AT7" s="27"/>
      <c r="AU7" s="7" t="s">
        <v>33</v>
      </c>
      <c r="AV7" s="7">
        <v>-17.5</v>
      </c>
    </row>
    <row r="8" spans="1:48" ht="24.95" customHeight="1" x14ac:dyDescent="0.25">
      <c r="B8" s="108"/>
      <c r="C8" s="109"/>
      <c r="D8" s="109"/>
      <c r="E8" s="110"/>
      <c r="G8" s="144" t="s">
        <v>3</v>
      </c>
      <c r="H8" s="146" t="s">
        <v>4</v>
      </c>
      <c r="I8" s="147"/>
      <c r="J8" s="129" t="s">
        <v>7</v>
      </c>
      <c r="K8" s="131"/>
      <c r="L8" s="150" t="s">
        <v>9</v>
      </c>
      <c r="M8" s="151"/>
      <c r="N8" s="150" t="s">
        <v>10</v>
      </c>
      <c r="O8" s="151"/>
      <c r="P8" s="154" t="s">
        <v>12</v>
      </c>
      <c r="Q8" s="155"/>
      <c r="R8" s="129" t="s">
        <v>49</v>
      </c>
      <c r="S8" s="131"/>
      <c r="T8" s="129" t="s">
        <v>14</v>
      </c>
      <c r="U8" s="130"/>
      <c r="V8" s="131"/>
      <c r="W8" s="125" t="s">
        <v>25</v>
      </c>
      <c r="X8" s="126"/>
      <c r="Y8" s="129" t="s">
        <v>51</v>
      </c>
      <c r="Z8" s="130"/>
      <c r="AA8" s="130"/>
      <c r="AB8" s="131"/>
      <c r="AC8" s="135" t="s">
        <v>59</v>
      </c>
      <c r="AD8" s="136"/>
      <c r="AE8" s="129" t="s">
        <v>58</v>
      </c>
      <c r="AF8" s="131"/>
      <c r="AG8" s="135" t="s">
        <v>28</v>
      </c>
      <c r="AH8" s="139"/>
      <c r="AI8" s="139"/>
      <c r="AJ8" s="136"/>
      <c r="AL8" s="141" t="s">
        <v>8</v>
      </c>
      <c r="AO8" s="7" t="s">
        <v>20</v>
      </c>
      <c r="AP8" s="7">
        <v>7</v>
      </c>
      <c r="AR8" s="7" t="s">
        <v>43</v>
      </c>
      <c r="AS8" s="7">
        <v>-11.5</v>
      </c>
      <c r="AT8" s="27"/>
      <c r="AU8" s="7" t="s">
        <v>34</v>
      </c>
      <c r="AV8" s="7">
        <v>-14</v>
      </c>
    </row>
    <row r="9" spans="1:48" ht="24.95" customHeight="1" x14ac:dyDescent="0.25">
      <c r="B9" s="111"/>
      <c r="C9" s="112"/>
      <c r="D9" s="112"/>
      <c r="E9" s="113"/>
      <c r="G9" s="145"/>
      <c r="H9" s="148"/>
      <c r="I9" s="149"/>
      <c r="J9" s="132"/>
      <c r="K9" s="134"/>
      <c r="L9" s="152"/>
      <c r="M9" s="153"/>
      <c r="N9" s="152"/>
      <c r="O9" s="153"/>
      <c r="P9" s="156"/>
      <c r="Q9" s="157"/>
      <c r="R9" s="132"/>
      <c r="S9" s="134"/>
      <c r="T9" s="132"/>
      <c r="U9" s="133"/>
      <c r="V9" s="134"/>
      <c r="W9" s="127"/>
      <c r="X9" s="128"/>
      <c r="Y9" s="132"/>
      <c r="Z9" s="133"/>
      <c r="AA9" s="133"/>
      <c r="AB9" s="134"/>
      <c r="AC9" s="137"/>
      <c r="AD9" s="138"/>
      <c r="AE9" s="132"/>
      <c r="AF9" s="134"/>
      <c r="AG9" s="137"/>
      <c r="AH9" s="140"/>
      <c r="AI9" s="140"/>
      <c r="AJ9" s="138"/>
      <c r="AL9" s="142"/>
      <c r="AO9" s="7" t="s">
        <v>21</v>
      </c>
      <c r="AP9" s="7">
        <v>11</v>
      </c>
      <c r="AR9" s="7" t="s">
        <v>55</v>
      </c>
      <c r="AS9" s="7">
        <v>-7.5</v>
      </c>
      <c r="AT9" s="27"/>
      <c r="AU9" s="7" t="s">
        <v>35</v>
      </c>
      <c r="AV9" s="7">
        <v>-10.5</v>
      </c>
    </row>
    <row r="10" spans="1:48" ht="15.75" customHeight="1" x14ac:dyDescent="0.25">
      <c r="A10" s="3"/>
      <c r="B10" s="111"/>
      <c r="C10" s="112"/>
      <c r="D10" s="112"/>
      <c r="E10" s="113"/>
      <c r="G10" s="145"/>
      <c r="H10" s="148"/>
      <c r="I10" s="149"/>
      <c r="J10" s="132"/>
      <c r="K10" s="134"/>
      <c r="L10" s="152"/>
      <c r="M10" s="153"/>
      <c r="N10" s="152"/>
      <c r="O10" s="153"/>
      <c r="P10" s="156"/>
      <c r="Q10" s="157"/>
      <c r="R10" s="132"/>
      <c r="S10" s="134"/>
      <c r="T10" s="132"/>
      <c r="U10" s="133"/>
      <c r="V10" s="134"/>
      <c r="W10" s="127"/>
      <c r="X10" s="128"/>
      <c r="Y10" s="132"/>
      <c r="Z10" s="133"/>
      <c r="AA10" s="133"/>
      <c r="AB10" s="134"/>
      <c r="AC10" s="137"/>
      <c r="AD10" s="138"/>
      <c r="AE10" s="132"/>
      <c r="AF10" s="134"/>
      <c r="AG10" s="137"/>
      <c r="AH10" s="140"/>
      <c r="AI10" s="140"/>
      <c r="AJ10" s="138"/>
      <c r="AL10" s="142"/>
      <c r="AO10" s="7" t="s">
        <v>22</v>
      </c>
      <c r="AP10" s="7">
        <v>16</v>
      </c>
      <c r="AR10" s="7" t="s">
        <v>56</v>
      </c>
      <c r="AS10" s="7">
        <v>-3.5</v>
      </c>
      <c r="AT10" s="27"/>
      <c r="AU10" s="7" t="s">
        <v>36</v>
      </c>
      <c r="AV10" s="7">
        <v>-7</v>
      </c>
    </row>
    <row r="11" spans="1:48" ht="16.5" customHeight="1" thickBot="1" x14ac:dyDescent="0.3">
      <c r="A11" s="3"/>
      <c r="B11" s="114"/>
      <c r="C11" s="115"/>
      <c r="D11" s="115"/>
      <c r="E11" s="116"/>
      <c r="G11" s="145"/>
      <c r="H11" s="148"/>
      <c r="I11" s="149"/>
      <c r="J11" s="132"/>
      <c r="K11" s="134"/>
      <c r="L11" s="152"/>
      <c r="M11" s="153"/>
      <c r="N11" s="152"/>
      <c r="O11" s="153"/>
      <c r="P11" s="156"/>
      <c r="Q11" s="157"/>
      <c r="R11" s="132"/>
      <c r="S11" s="134"/>
      <c r="T11" s="132"/>
      <c r="U11" s="133"/>
      <c r="V11" s="134"/>
      <c r="W11" s="127"/>
      <c r="X11" s="128"/>
      <c r="Y11" s="132"/>
      <c r="Z11" s="133"/>
      <c r="AA11" s="133"/>
      <c r="AB11" s="134"/>
      <c r="AC11" s="137"/>
      <c r="AD11" s="138"/>
      <c r="AE11" s="132"/>
      <c r="AF11" s="134"/>
      <c r="AG11" s="137"/>
      <c r="AH11" s="140"/>
      <c r="AI11" s="140"/>
      <c r="AJ11" s="138"/>
      <c r="AL11" s="142"/>
      <c r="AO11" s="7" t="s">
        <v>23</v>
      </c>
      <c r="AP11" s="7">
        <v>22</v>
      </c>
      <c r="AR11" s="27"/>
      <c r="AS11" s="27"/>
      <c r="AT11" s="27"/>
      <c r="AU11" s="7" t="s">
        <v>37</v>
      </c>
      <c r="AV11" s="7">
        <v>-3.5</v>
      </c>
    </row>
    <row r="12" spans="1:48" ht="17.25" customHeight="1" thickBot="1" x14ac:dyDescent="0.3">
      <c r="A12" s="3"/>
      <c r="B12" s="4" t="s">
        <v>0</v>
      </c>
      <c r="C12" s="4" t="s">
        <v>1</v>
      </c>
      <c r="D12" s="4" t="s">
        <v>2</v>
      </c>
      <c r="E12" s="4" t="s">
        <v>57</v>
      </c>
      <c r="F12" s="2"/>
      <c r="G12" s="14"/>
      <c r="H12" s="35"/>
      <c r="I12" s="15"/>
      <c r="J12" s="35" t="s">
        <v>11</v>
      </c>
      <c r="K12" s="16"/>
      <c r="L12" s="36" t="s">
        <v>47</v>
      </c>
      <c r="M12" s="17"/>
      <c r="N12" s="37" t="s">
        <v>48</v>
      </c>
      <c r="O12" s="16"/>
      <c r="P12" s="38" t="s">
        <v>53</v>
      </c>
      <c r="Q12" s="18"/>
      <c r="R12" s="39" t="s">
        <v>13</v>
      </c>
      <c r="S12" s="18"/>
      <c r="T12" s="38" t="s">
        <v>15</v>
      </c>
      <c r="U12" s="40" t="s">
        <v>16</v>
      </c>
      <c r="V12" s="16"/>
      <c r="W12" s="39" t="s">
        <v>26</v>
      </c>
      <c r="X12" s="19"/>
      <c r="Y12" s="20"/>
      <c r="Z12" s="20"/>
      <c r="AA12" s="20"/>
      <c r="AB12" s="20"/>
      <c r="AC12" s="36" t="s">
        <v>27</v>
      </c>
      <c r="AD12" s="21"/>
      <c r="AE12" s="36" t="s">
        <v>27</v>
      </c>
      <c r="AF12" s="20"/>
      <c r="AG12" s="36" t="s">
        <v>29</v>
      </c>
      <c r="AH12" s="19"/>
      <c r="AI12" s="36" t="s">
        <v>30</v>
      </c>
      <c r="AJ12" s="22"/>
      <c r="AL12" s="143"/>
      <c r="AO12" s="7" t="s">
        <v>24</v>
      </c>
      <c r="AP12" s="7">
        <v>29</v>
      </c>
      <c r="AU12" s="1"/>
      <c r="AV12" s="1"/>
    </row>
    <row r="13" spans="1:48" x14ac:dyDescent="0.25">
      <c r="A13" s="6">
        <v>1</v>
      </c>
      <c r="B13" s="41" t="s">
        <v>167</v>
      </c>
      <c r="C13" s="42" t="s">
        <v>168</v>
      </c>
      <c r="D13" s="43" t="s">
        <v>169</v>
      </c>
      <c r="E13" s="44" t="s">
        <v>383</v>
      </c>
      <c r="G13" s="13">
        <v>1000</v>
      </c>
      <c r="H13" s="45" t="s">
        <v>6</v>
      </c>
      <c r="I13" s="10">
        <f t="shared" ref="I13:I44" si="0">IF(H13="si",-12,0)</f>
        <v>0</v>
      </c>
      <c r="J13" s="42">
        <v>0</v>
      </c>
      <c r="K13" s="10">
        <f t="shared" ref="K13:K44" si="1">J13*-12</f>
        <v>0</v>
      </c>
      <c r="L13" s="42">
        <v>0</v>
      </c>
      <c r="M13" s="10">
        <f t="shared" ref="M13:M44" si="2">L13*-12</f>
        <v>0</v>
      </c>
      <c r="N13" s="42">
        <v>0</v>
      </c>
      <c r="O13" s="10">
        <f t="shared" ref="O13:O44" si="3">N13*-12</f>
        <v>0</v>
      </c>
      <c r="P13" s="42">
        <v>0</v>
      </c>
      <c r="Q13" s="8">
        <f t="shared" ref="Q13:Q44" si="4">P13*-12</f>
        <v>0</v>
      </c>
      <c r="R13" s="42">
        <v>0</v>
      </c>
      <c r="S13" s="10">
        <f t="shared" ref="S13:S44" si="5">R13*-12</f>
        <v>0</v>
      </c>
      <c r="T13" s="42">
        <v>0</v>
      </c>
      <c r="U13" s="33"/>
      <c r="V13" s="10">
        <f t="shared" ref="V13:V44" si="6">IF(H13=U13,T13*-12,0)</f>
        <v>0</v>
      </c>
      <c r="W13" s="46" t="s">
        <v>50</v>
      </c>
      <c r="X13" s="10" t="str">
        <f t="shared" ref="X13:X44" si="7">_xlfn.IFS(W13="da 4132,01 a 4468,00","1",W13="da 4648,01 a 5164,00","2",W13="da 5164,01 a 5733,00","3",W13="da 5733,01 a 6300,00","4",W13="da 6300,01 a 6817,00","7",W13="da 6817,01 a 7385,00","11",W13="da 7385,01 a 7953,00","16",W13="da 7953,01 a 8522,00","22",W13="da 8522,01 a 9090,00","29",W13="senza reddito","0")</f>
        <v>0</v>
      </c>
      <c r="Y13" s="42">
        <v>0</v>
      </c>
      <c r="Z13" s="25" t="str">
        <f t="shared" ref="Z13:Z44" si="8">IF(Y13=0,"0",(Y13-9090)/516)</f>
        <v>0</v>
      </c>
      <c r="AA13" s="26">
        <f t="shared" ref="AA13:AA44" si="9">ROUNDDOWN(Z13,0)</f>
        <v>0</v>
      </c>
      <c r="AB13" s="24">
        <f t="shared" ref="AB13:AB44" si="10">AA13*12</f>
        <v>0</v>
      </c>
      <c r="AC13" s="42">
        <v>0</v>
      </c>
      <c r="AD13" s="10">
        <f t="shared" ref="AD13:AD44" si="11">AC13*-1</f>
        <v>0</v>
      </c>
      <c r="AE13" s="42">
        <v>55.5</v>
      </c>
      <c r="AF13" s="10">
        <f t="shared" ref="AF13:AF44" si="12">AE13*1</f>
        <v>55.5</v>
      </c>
      <c r="AG13" s="46" t="s">
        <v>41</v>
      </c>
      <c r="AH13" s="10" t="str">
        <f t="shared" ref="AH13:AH23" si="13">_xlfn.IFS(AG13="91-100","-28",AG13="81-90","-24",AG13="71-80","-20",AG13="61-70","-16",AG13="51-60","-11.5",AG13="41-50","-7.5",AG13="33-40","-3.5",AG13="assente","0")</f>
        <v>-20</v>
      </c>
      <c r="AI13" s="46" t="s">
        <v>52</v>
      </c>
      <c r="AJ13" s="10" t="str">
        <f t="shared" ref="AJ13:AJ21" si="14">_xlfn.IFS(AI13="1 cat","-28",AI13="2 cat","-24.5",AI13="3 cat","-21",AI13="4 cat","-17.5",AI13="5 cat","-14",AI13="6 cat","-10.5",AI13="7 cat","-7",AI13="8 cat","-3.5",AI13="assente","0")</f>
        <v>0</v>
      </c>
      <c r="AL13" s="28">
        <f t="shared" ref="AL13:AL44" si="15">G13+I13+K13+M13+O13+Q13+S13+V13+X13+AB13+AD13+AF13+AH13+AJ13</f>
        <v>1035.5</v>
      </c>
    </row>
    <row r="14" spans="1:48" ht="15.75" customHeight="1" x14ac:dyDescent="0.25">
      <c r="A14" s="6">
        <v>2</v>
      </c>
      <c r="B14" s="74" t="s">
        <v>66</v>
      </c>
      <c r="C14" s="78" t="s">
        <v>229</v>
      </c>
      <c r="D14" s="83" t="s">
        <v>230</v>
      </c>
      <c r="E14" s="89" t="s">
        <v>231</v>
      </c>
      <c r="G14" s="9">
        <v>1000</v>
      </c>
      <c r="H14" s="45" t="s">
        <v>6</v>
      </c>
      <c r="I14" s="8">
        <f t="shared" si="0"/>
        <v>0</v>
      </c>
      <c r="J14" s="78">
        <v>0</v>
      </c>
      <c r="K14" s="8">
        <f t="shared" si="1"/>
        <v>0</v>
      </c>
      <c r="L14" s="78">
        <v>0</v>
      </c>
      <c r="M14" s="10">
        <f t="shared" si="2"/>
        <v>0</v>
      </c>
      <c r="N14" s="78">
        <v>0</v>
      </c>
      <c r="O14" s="10">
        <f t="shared" si="3"/>
        <v>0</v>
      </c>
      <c r="P14" s="78">
        <v>0</v>
      </c>
      <c r="Q14" s="8">
        <f t="shared" si="4"/>
        <v>0</v>
      </c>
      <c r="R14" s="78">
        <v>0</v>
      </c>
      <c r="S14" s="10">
        <f t="shared" si="5"/>
        <v>0</v>
      </c>
      <c r="T14" s="78">
        <v>0</v>
      </c>
      <c r="U14" s="30"/>
      <c r="V14" s="8">
        <f t="shared" si="6"/>
        <v>0</v>
      </c>
      <c r="W14" s="92" t="s">
        <v>50</v>
      </c>
      <c r="X14" s="10" t="str">
        <f t="shared" si="7"/>
        <v>0</v>
      </c>
      <c r="Y14" s="78">
        <v>0</v>
      </c>
      <c r="Z14" s="25" t="str">
        <f t="shared" si="8"/>
        <v>0</v>
      </c>
      <c r="AA14" s="26">
        <f t="shared" si="9"/>
        <v>0</v>
      </c>
      <c r="AB14" s="24">
        <f t="shared" si="10"/>
        <v>0</v>
      </c>
      <c r="AC14" s="78">
        <v>0</v>
      </c>
      <c r="AD14" s="8">
        <f t="shared" si="11"/>
        <v>0</v>
      </c>
      <c r="AE14" s="96">
        <v>77</v>
      </c>
      <c r="AF14" s="10">
        <f t="shared" si="12"/>
        <v>77</v>
      </c>
      <c r="AG14" s="92" t="s">
        <v>41</v>
      </c>
      <c r="AH14" s="10" t="str">
        <f t="shared" si="13"/>
        <v>-20</v>
      </c>
      <c r="AI14" s="92" t="s">
        <v>52</v>
      </c>
      <c r="AJ14" s="10" t="str">
        <f t="shared" si="14"/>
        <v>0</v>
      </c>
      <c r="AL14" s="28">
        <f t="shared" si="15"/>
        <v>1057</v>
      </c>
    </row>
    <row r="15" spans="1:48" ht="30" x14ac:dyDescent="0.25">
      <c r="A15" s="6">
        <v>3</v>
      </c>
      <c r="B15" s="74" t="s">
        <v>218</v>
      </c>
      <c r="C15" s="80" t="s">
        <v>219</v>
      </c>
      <c r="D15" s="83" t="s">
        <v>220</v>
      </c>
      <c r="E15" s="89" t="s">
        <v>221</v>
      </c>
      <c r="G15" s="9">
        <v>1000</v>
      </c>
      <c r="H15" s="45" t="s">
        <v>6</v>
      </c>
      <c r="I15" s="8">
        <f t="shared" si="0"/>
        <v>0</v>
      </c>
      <c r="J15" s="78">
        <v>0</v>
      </c>
      <c r="K15" s="8">
        <f t="shared" si="1"/>
        <v>0</v>
      </c>
      <c r="L15" s="78">
        <v>0</v>
      </c>
      <c r="M15" s="10">
        <f t="shared" si="2"/>
        <v>0</v>
      </c>
      <c r="N15" s="78">
        <v>0</v>
      </c>
      <c r="O15" s="10">
        <f t="shared" si="3"/>
        <v>0</v>
      </c>
      <c r="P15" s="78">
        <v>0</v>
      </c>
      <c r="Q15" s="8">
        <f t="shared" si="4"/>
        <v>0</v>
      </c>
      <c r="R15" s="78">
        <v>0</v>
      </c>
      <c r="S15" s="10">
        <f t="shared" si="5"/>
        <v>0</v>
      </c>
      <c r="T15" s="78">
        <v>0</v>
      </c>
      <c r="U15" s="30"/>
      <c r="V15" s="8">
        <f t="shared" si="6"/>
        <v>0</v>
      </c>
      <c r="W15" s="92" t="s">
        <v>50</v>
      </c>
      <c r="X15" s="10" t="str">
        <f t="shared" si="7"/>
        <v>0</v>
      </c>
      <c r="Y15" s="78">
        <v>0</v>
      </c>
      <c r="Z15" s="25" t="str">
        <f t="shared" si="8"/>
        <v>0</v>
      </c>
      <c r="AA15" s="26">
        <f t="shared" si="9"/>
        <v>0</v>
      </c>
      <c r="AB15" s="24">
        <f t="shared" si="10"/>
        <v>0</v>
      </c>
      <c r="AC15" s="78">
        <v>0</v>
      </c>
      <c r="AD15" s="8">
        <f t="shared" si="11"/>
        <v>0</v>
      </c>
      <c r="AE15" s="96">
        <v>107</v>
      </c>
      <c r="AF15" s="10">
        <f t="shared" si="12"/>
        <v>107</v>
      </c>
      <c r="AG15" s="92" t="s">
        <v>41</v>
      </c>
      <c r="AH15" s="10" t="str">
        <f t="shared" si="13"/>
        <v>-20</v>
      </c>
      <c r="AI15" s="92" t="s">
        <v>52</v>
      </c>
      <c r="AJ15" s="10" t="str">
        <f t="shared" si="14"/>
        <v>0</v>
      </c>
      <c r="AL15" s="28">
        <f t="shared" si="15"/>
        <v>1087</v>
      </c>
    </row>
    <row r="16" spans="1:48" ht="15.75" customHeight="1" x14ac:dyDescent="0.25">
      <c r="A16" s="6">
        <v>4</v>
      </c>
      <c r="B16" s="41" t="s">
        <v>135</v>
      </c>
      <c r="C16" s="42" t="s">
        <v>136</v>
      </c>
      <c r="D16" s="43" t="s">
        <v>137</v>
      </c>
      <c r="E16" s="44" t="s">
        <v>371</v>
      </c>
      <c r="G16" s="9">
        <v>1000</v>
      </c>
      <c r="H16" s="45" t="s">
        <v>6</v>
      </c>
      <c r="I16" s="8">
        <f t="shared" si="0"/>
        <v>0</v>
      </c>
      <c r="J16" s="42">
        <v>0</v>
      </c>
      <c r="K16" s="8">
        <f t="shared" si="1"/>
        <v>0</v>
      </c>
      <c r="L16" s="42">
        <v>0</v>
      </c>
      <c r="M16" s="10">
        <f t="shared" si="2"/>
        <v>0</v>
      </c>
      <c r="N16" s="42">
        <v>0</v>
      </c>
      <c r="O16" s="10">
        <f t="shared" si="3"/>
        <v>0</v>
      </c>
      <c r="P16" s="42">
        <v>0</v>
      </c>
      <c r="Q16" s="8">
        <f t="shared" si="4"/>
        <v>0</v>
      </c>
      <c r="R16" s="42">
        <v>0</v>
      </c>
      <c r="S16" s="10">
        <f t="shared" si="5"/>
        <v>0</v>
      </c>
      <c r="T16" s="42">
        <v>0</v>
      </c>
      <c r="U16" s="30"/>
      <c r="V16" s="8">
        <f t="shared" si="6"/>
        <v>0</v>
      </c>
      <c r="W16" s="46" t="s">
        <v>17</v>
      </c>
      <c r="X16" s="10" t="str">
        <f t="shared" si="7"/>
        <v>1</v>
      </c>
      <c r="Y16" s="42">
        <v>0</v>
      </c>
      <c r="Z16" s="25" t="str">
        <f t="shared" si="8"/>
        <v>0</v>
      </c>
      <c r="AA16" s="26">
        <f t="shared" si="9"/>
        <v>0</v>
      </c>
      <c r="AB16" s="24">
        <f t="shared" si="10"/>
        <v>0</v>
      </c>
      <c r="AC16" s="42">
        <v>0</v>
      </c>
      <c r="AD16" s="8">
        <f t="shared" si="11"/>
        <v>0</v>
      </c>
      <c r="AE16" s="42">
        <v>117</v>
      </c>
      <c r="AF16" s="10">
        <f t="shared" si="12"/>
        <v>117</v>
      </c>
      <c r="AG16" s="46" t="s">
        <v>41</v>
      </c>
      <c r="AH16" s="10" t="str">
        <f t="shared" si="13"/>
        <v>-20</v>
      </c>
      <c r="AI16" s="46" t="s">
        <v>52</v>
      </c>
      <c r="AJ16" s="10" t="str">
        <f t="shared" si="14"/>
        <v>0</v>
      </c>
      <c r="AL16" s="28">
        <f t="shared" si="15"/>
        <v>1098</v>
      </c>
    </row>
    <row r="17" spans="1:38" x14ac:dyDescent="0.25">
      <c r="A17" s="6">
        <v>5</v>
      </c>
      <c r="B17" s="41" t="s">
        <v>149</v>
      </c>
      <c r="C17" s="42" t="s">
        <v>133</v>
      </c>
      <c r="D17" s="43" t="s">
        <v>150</v>
      </c>
      <c r="E17" s="44" t="s">
        <v>376</v>
      </c>
      <c r="G17" s="9">
        <v>1000</v>
      </c>
      <c r="H17" s="45" t="s">
        <v>6</v>
      </c>
      <c r="I17" s="8">
        <f t="shared" si="0"/>
        <v>0</v>
      </c>
      <c r="J17" s="42">
        <v>0</v>
      </c>
      <c r="K17" s="8">
        <f t="shared" si="1"/>
        <v>0</v>
      </c>
      <c r="L17" s="42">
        <v>0</v>
      </c>
      <c r="M17" s="10">
        <f t="shared" si="2"/>
        <v>0</v>
      </c>
      <c r="N17" s="42">
        <v>0</v>
      </c>
      <c r="O17" s="10">
        <f t="shared" si="3"/>
        <v>0</v>
      </c>
      <c r="P17" s="42">
        <v>0</v>
      </c>
      <c r="Q17" s="8">
        <f t="shared" si="4"/>
        <v>0</v>
      </c>
      <c r="R17" s="42">
        <v>0</v>
      </c>
      <c r="S17" s="10">
        <f t="shared" si="5"/>
        <v>0</v>
      </c>
      <c r="T17" s="42">
        <v>0</v>
      </c>
      <c r="U17" s="30"/>
      <c r="V17" s="8">
        <f t="shared" si="6"/>
        <v>0</v>
      </c>
      <c r="W17" s="46" t="s">
        <v>50</v>
      </c>
      <c r="X17" s="10" t="str">
        <f t="shared" si="7"/>
        <v>0</v>
      </c>
      <c r="Y17" s="42">
        <v>0</v>
      </c>
      <c r="Z17" s="25" t="str">
        <f t="shared" si="8"/>
        <v>0</v>
      </c>
      <c r="AA17" s="26">
        <f t="shared" si="9"/>
        <v>0</v>
      </c>
      <c r="AB17" s="24">
        <f t="shared" si="10"/>
        <v>0</v>
      </c>
      <c r="AC17" s="42">
        <v>0</v>
      </c>
      <c r="AD17" s="8">
        <f t="shared" si="11"/>
        <v>0</v>
      </c>
      <c r="AE17" s="42">
        <v>166</v>
      </c>
      <c r="AF17" s="10">
        <f t="shared" si="12"/>
        <v>166</v>
      </c>
      <c r="AG17" s="46" t="s">
        <v>40</v>
      </c>
      <c r="AH17" s="10" t="str">
        <f t="shared" si="13"/>
        <v>-24</v>
      </c>
      <c r="AI17" s="46" t="s">
        <v>52</v>
      </c>
      <c r="AJ17" s="10" t="str">
        <f t="shared" si="14"/>
        <v>0</v>
      </c>
      <c r="AL17" s="28">
        <f t="shared" si="15"/>
        <v>1142</v>
      </c>
    </row>
    <row r="18" spans="1:38" ht="15.75" customHeight="1" x14ac:dyDescent="0.25">
      <c r="A18" s="6">
        <v>6</v>
      </c>
      <c r="B18" s="74" t="s">
        <v>243</v>
      </c>
      <c r="C18" s="78" t="s">
        <v>91</v>
      </c>
      <c r="D18" s="83" t="s">
        <v>244</v>
      </c>
      <c r="E18" s="89" t="s">
        <v>245</v>
      </c>
      <c r="G18" s="9">
        <v>1000</v>
      </c>
      <c r="H18" s="45" t="s">
        <v>6</v>
      </c>
      <c r="I18" s="8">
        <f t="shared" si="0"/>
        <v>0</v>
      </c>
      <c r="J18" s="78">
        <v>0</v>
      </c>
      <c r="K18" s="8">
        <f t="shared" si="1"/>
        <v>0</v>
      </c>
      <c r="L18" s="78">
        <v>0</v>
      </c>
      <c r="M18" s="10">
        <f t="shared" si="2"/>
        <v>0</v>
      </c>
      <c r="N18" s="78">
        <v>0</v>
      </c>
      <c r="O18" s="10">
        <f t="shared" si="3"/>
        <v>0</v>
      </c>
      <c r="P18" s="78">
        <v>0</v>
      </c>
      <c r="Q18" s="8">
        <f t="shared" si="4"/>
        <v>0</v>
      </c>
      <c r="R18" s="78">
        <v>0</v>
      </c>
      <c r="S18" s="10">
        <f t="shared" si="5"/>
        <v>0</v>
      </c>
      <c r="T18" s="78">
        <v>0</v>
      </c>
      <c r="U18" s="30"/>
      <c r="V18" s="8">
        <f t="shared" si="6"/>
        <v>0</v>
      </c>
      <c r="W18" s="92" t="s">
        <v>50</v>
      </c>
      <c r="X18" s="10" t="str">
        <f t="shared" si="7"/>
        <v>0</v>
      </c>
      <c r="Y18" s="95">
        <v>0</v>
      </c>
      <c r="Z18" s="25" t="str">
        <f t="shared" si="8"/>
        <v>0</v>
      </c>
      <c r="AA18" s="26">
        <f t="shared" si="9"/>
        <v>0</v>
      </c>
      <c r="AB18" s="24">
        <f t="shared" si="10"/>
        <v>0</v>
      </c>
      <c r="AC18" s="78">
        <v>0</v>
      </c>
      <c r="AD18" s="8">
        <f t="shared" si="11"/>
        <v>0</v>
      </c>
      <c r="AE18" s="96">
        <v>180</v>
      </c>
      <c r="AF18" s="10">
        <f t="shared" si="12"/>
        <v>180</v>
      </c>
      <c r="AG18" s="92" t="s">
        <v>42</v>
      </c>
      <c r="AH18" s="10" t="str">
        <f t="shared" si="13"/>
        <v>-16</v>
      </c>
      <c r="AI18" s="92" t="s">
        <v>52</v>
      </c>
      <c r="AJ18" s="10" t="str">
        <f t="shared" si="14"/>
        <v>0</v>
      </c>
      <c r="AL18" s="28">
        <f t="shared" si="15"/>
        <v>1164</v>
      </c>
    </row>
    <row r="19" spans="1:38" x14ac:dyDescent="0.25">
      <c r="A19" s="6">
        <v>7</v>
      </c>
      <c r="B19" s="72" t="s">
        <v>393</v>
      </c>
      <c r="C19" s="76" t="s">
        <v>394</v>
      </c>
      <c r="D19" s="81" t="s">
        <v>395</v>
      </c>
      <c r="E19" s="87" t="s">
        <v>396</v>
      </c>
      <c r="G19" s="9">
        <v>1000</v>
      </c>
      <c r="H19" s="45" t="s">
        <v>6</v>
      </c>
      <c r="I19" s="8">
        <f t="shared" si="0"/>
        <v>0</v>
      </c>
      <c r="J19" s="78">
        <v>0</v>
      </c>
      <c r="K19" s="8">
        <f t="shared" si="1"/>
        <v>0</v>
      </c>
      <c r="L19" s="78">
        <v>0</v>
      </c>
      <c r="M19" s="10">
        <f t="shared" si="2"/>
        <v>0</v>
      </c>
      <c r="N19" s="78">
        <v>0</v>
      </c>
      <c r="O19" s="10">
        <f t="shared" si="3"/>
        <v>0</v>
      </c>
      <c r="P19" s="78">
        <v>0</v>
      </c>
      <c r="Q19" s="8">
        <f t="shared" si="4"/>
        <v>0</v>
      </c>
      <c r="R19" s="78">
        <v>0</v>
      </c>
      <c r="S19" s="10">
        <f t="shared" si="5"/>
        <v>0</v>
      </c>
      <c r="T19" s="78">
        <v>0</v>
      </c>
      <c r="U19" s="30"/>
      <c r="V19" s="8">
        <f t="shared" si="6"/>
        <v>0</v>
      </c>
      <c r="W19" s="92" t="s">
        <v>50</v>
      </c>
      <c r="X19" s="10" t="str">
        <f t="shared" si="7"/>
        <v>0</v>
      </c>
      <c r="Y19" s="78">
        <v>0</v>
      </c>
      <c r="Z19" s="25" t="str">
        <f t="shared" si="8"/>
        <v>0</v>
      </c>
      <c r="AA19" s="26">
        <f t="shared" si="9"/>
        <v>0</v>
      </c>
      <c r="AB19" s="24">
        <f t="shared" si="10"/>
        <v>0</v>
      </c>
      <c r="AC19" s="78">
        <v>0</v>
      </c>
      <c r="AD19" s="8">
        <f t="shared" si="11"/>
        <v>0</v>
      </c>
      <c r="AE19" s="78">
        <v>184</v>
      </c>
      <c r="AF19" s="10">
        <f t="shared" si="12"/>
        <v>184</v>
      </c>
      <c r="AG19" s="92" t="s">
        <v>41</v>
      </c>
      <c r="AH19" s="10" t="str">
        <f t="shared" si="13"/>
        <v>-20</v>
      </c>
      <c r="AI19" s="92" t="s">
        <v>52</v>
      </c>
      <c r="AJ19" s="10" t="str">
        <f t="shared" si="14"/>
        <v>0</v>
      </c>
      <c r="AL19" s="28">
        <f t="shared" si="15"/>
        <v>1164</v>
      </c>
    </row>
    <row r="20" spans="1:38" ht="15.75" customHeight="1" x14ac:dyDescent="0.25">
      <c r="A20" s="6">
        <v>8</v>
      </c>
      <c r="B20" s="74" t="s">
        <v>206</v>
      </c>
      <c r="C20" s="78" t="s">
        <v>207</v>
      </c>
      <c r="D20" s="83" t="s">
        <v>208</v>
      </c>
      <c r="E20" s="89" t="s">
        <v>209</v>
      </c>
      <c r="G20" s="9">
        <v>1000</v>
      </c>
      <c r="H20" s="45" t="s">
        <v>6</v>
      </c>
      <c r="I20" s="8">
        <f t="shared" si="0"/>
        <v>0</v>
      </c>
      <c r="J20" s="78">
        <v>0</v>
      </c>
      <c r="K20" s="8">
        <f t="shared" si="1"/>
        <v>0</v>
      </c>
      <c r="L20" s="78">
        <v>0</v>
      </c>
      <c r="M20" s="10">
        <f t="shared" si="2"/>
        <v>0</v>
      </c>
      <c r="N20" s="78">
        <v>0</v>
      </c>
      <c r="O20" s="10">
        <f t="shared" si="3"/>
        <v>0</v>
      </c>
      <c r="P20" s="78">
        <v>0</v>
      </c>
      <c r="Q20" s="8">
        <f t="shared" si="4"/>
        <v>0</v>
      </c>
      <c r="R20" s="78">
        <v>0</v>
      </c>
      <c r="S20" s="10">
        <f t="shared" si="5"/>
        <v>0</v>
      </c>
      <c r="T20" s="78">
        <v>0</v>
      </c>
      <c r="U20" s="30"/>
      <c r="V20" s="8">
        <f t="shared" si="6"/>
        <v>0</v>
      </c>
      <c r="W20" s="92" t="s">
        <v>50</v>
      </c>
      <c r="X20" s="10" t="str">
        <f t="shared" si="7"/>
        <v>0</v>
      </c>
      <c r="Y20" s="78">
        <v>0</v>
      </c>
      <c r="Z20" s="25" t="str">
        <f t="shared" si="8"/>
        <v>0</v>
      </c>
      <c r="AA20" s="26">
        <f t="shared" si="9"/>
        <v>0</v>
      </c>
      <c r="AB20" s="24">
        <f t="shared" si="10"/>
        <v>0</v>
      </c>
      <c r="AC20" s="78">
        <v>0</v>
      </c>
      <c r="AD20" s="8">
        <f t="shared" si="11"/>
        <v>0</v>
      </c>
      <c r="AE20" s="96">
        <v>188</v>
      </c>
      <c r="AF20" s="10">
        <f t="shared" si="12"/>
        <v>188</v>
      </c>
      <c r="AG20" s="92" t="s">
        <v>42</v>
      </c>
      <c r="AH20" s="10" t="str">
        <f t="shared" si="13"/>
        <v>-16</v>
      </c>
      <c r="AI20" s="92" t="s">
        <v>52</v>
      </c>
      <c r="AJ20" s="10" t="str">
        <f t="shared" si="14"/>
        <v>0</v>
      </c>
      <c r="AL20" s="28">
        <f t="shared" si="15"/>
        <v>1172</v>
      </c>
    </row>
    <row r="21" spans="1:38" x14ac:dyDescent="0.25">
      <c r="A21" s="6">
        <v>9</v>
      </c>
      <c r="B21" s="41" t="s">
        <v>84</v>
      </c>
      <c r="C21" s="42" t="s">
        <v>85</v>
      </c>
      <c r="D21" s="43" t="s">
        <v>86</v>
      </c>
      <c r="E21" s="44" t="s">
        <v>354</v>
      </c>
      <c r="G21" s="9">
        <v>1000</v>
      </c>
      <c r="H21" s="45" t="s">
        <v>6</v>
      </c>
      <c r="I21" s="8">
        <f t="shared" si="0"/>
        <v>0</v>
      </c>
      <c r="J21" s="42">
        <v>0</v>
      </c>
      <c r="K21" s="8">
        <f t="shared" si="1"/>
        <v>0</v>
      </c>
      <c r="L21" s="42">
        <v>0</v>
      </c>
      <c r="M21" s="10">
        <f t="shared" si="2"/>
        <v>0</v>
      </c>
      <c r="N21" s="42">
        <v>0</v>
      </c>
      <c r="O21" s="10">
        <f t="shared" si="3"/>
        <v>0</v>
      </c>
      <c r="P21" s="42">
        <v>0</v>
      </c>
      <c r="Q21" s="8">
        <f t="shared" si="4"/>
        <v>0</v>
      </c>
      <c r="R21" s="42">
        <v>0</v>
      </c>
      <c r="S21" s="10">
        <f t="shared" si="5"/>
        <v>0</v>
      </c>
      <c r="T21" s="42">
        <v>0</v>
      </c>
      <c r="U21" s="30"/>
      <c r="V21" s="8">
        <f t="shared" si="6"/>
        <v>0</v>
      </c>
      <c r="W21" s="46" t="s">
        <v>50</v>
      </c>
      <c r="X21" s="10" t="str">
        <f t="shared" si="7"/>
        <v>0</v>
      </c>
      <c r="Y21" s="42">
        <v>0</v>
      </c>
      <c r="Z21" s="25" t="str">
        <f t="shared" si="8"/>
        <v>0</v>
      </c>
      <c r="AA21" s="26">
        <f t="shared" si="9"/>
        <v>0</v>
      </c>
      <c r="AB21" s="24">
        <f t="shared" si="10"/>
        <v>0</v>
      </c>
      <c r="AC21" s="42">
        <v>0</v>
      </c>
      <c r="AD21" s="8">
        <f t="shared" si="11"/>
        <v>0</v>
      </c>
      <c r="AE21" s="42">
        <v>193</v>
      </c>
      <c r="AF21" s="10">
        <f t="shared" si="12"/>
        <v>193</v>
      </c>
      <c r="AG21" s="46" t="s">
        <v>41</v>
      </c>
      <c r="AH21" s="10" t="str">
        <f t="shared" si="13"/>
        <v>-20</v>
      </c>
      <c r="AI21" s="46" t="s">
        <v>52</v>
      </c>
      <c r="AJ21" s="10" t="str">
        <f t="shared" si="14"/>
        <v>0</v>
      </c>
      <c r="AL21" s="28">
        <f t="shared" si="15"/>
        <v>1173</v>
      </c>
    </row>
    <row r="22" spans="1:38" x14ac:dyDescent="0.25">
      <c r="A22" s="6">
        <v>10</v>
      </c>
      <c r="B22" s="41" t="s">
        <v>141</v>
      </c>
      <c r="C22" s="42" t="s">
        <v>136</v>
      </c>
      <c r="D22" s="43" t="s">
        <v>142</v>
      </c>
      <c r="E22" s="44" t="s">
        <v>373</v>
      </c>
      <c r="G22" s="9">
        <v>1000</v>
      </c>
      <c r="H22" s="45" t="s">
        <v>5</v>
      </c>
      <c r="I22" s="8">
        <f t="shared" si="0"/>
        <v>-12</v>
      </c>
      <c r="J22" s="42">
        <v>1</v>
      </c>
      <c r="K22" s="8">
        <f t="shared" si="1"/>
        <v>-12</v>
      </c>
      <c r="L22" s="42">
        <v>0</v>
      </c>
      <c r="M22" s="10">
        <f t="shared" si="2"/>
        <v>0</v>
      </c>
      <c r="N22" s="42">
        <v>0</v>
      </c>
      <c r="O22" s="10">
        <f t="shared" si="3"/>
        <v>0</v>
      </c>
      <c r="P22" s="42">
        <v>1</v>
      </c>
      <c r="Q22" s="8">
        <f t="shared" si="4"/>
        <v>-12</v>
      </c>
      <c r="R22" s="42">
        <v>0</v>
      </c>
      <c r="S22" s="10">
        <f t="shared" si="5"/>
        <v>0</v>
      </c>
      <c r="T22" s="42">
        <v>0</v>
      </c>
      <c r="U22" s="30"/>
      <c r="V22" s="8">
        <f t="shared" si="6"/>
        <v>0</v>
      </c>
      <c r="W22" s="46" t="s">
        <v>50</v>
      </c>
      <c r="X22" s="10" t="str">
        <f t="shared" si="7"/>
        <v>0</v>
      </c>
      <c r="Y22" s="42">
        <v>0</v>
      </c>
      <c r="Z22" s="25" t="str">
        <f t="shared" si="8"/>
        <v>0</v>
      </c>
      <c r="AA22" s="26">
        <f t="shared" si="9"/>
        <v>0</v>
      </c>
      <c r="AB22" s="24">
        <f t="shared" si="10"/>
        <v>0</v>
      </c>
      <c r="AC22" s="42">
        <v>0</v>
      </c>
      <c r="AD22" s="8">
        <f t="shared" si="11"/>
        <v>0</v>
      </c>
      <c r="AE22" s="42">
        <v>227</v>
      </c>
      <c r="AF22" s="10">
        <f t="shared" si="12"/>
        <v>227</v>
      </c>
      <c r="AG22" s="46" t="s">
        <v>52</v>
      </c>
      <c r="AH22" s="10" t="str">
        <f t="shared" si="13"/>
        <v>0</v>
      </c>
      <c r="AI22" s="46" t="s">
        <v>33</v>
      </c>
      <c r="AJ22" s="10">
        <v>-17.5</v>
      </c>
      <c r="AL22" s="28">
        <f t="shared" si="15"/>
        <v>1173.5</v>
      </c>
    </row>
    <row r="23" spans="1:38" ht="30" x14ac:dyDescent="0.25">
      <c r="A23" s="6">
        <v>11</v>
      </c>
      <c r="B23" s="74" t="s">
        <v>190</v>
      </c>
      <c r="C23" s="80" t="s">
        <v>191</v>
      </c>
      <c r="D23" s="83" t="s">
        <v>192</v>
      </c>
      <c r="E23" s="89" t="s">
        <v>193</v>
      </c>
      <c r="G23" s="9">
        <v>1000</v>
      </c>
      <c r="H23" s="45" t="s">
        <v>5</v>
      </c>
      <c r="I23" s="8">
        <f t="shared" si="0"/>
        <v>-12</v>
      </c>
      <c r="J23" s="78">
        <v>1</v>
      </c>
      <c r="K23" s="8">
        <f t="shared" si="1"/>
        <v>-12</v>
      </c>
      <c r="L23" s="78">
        <v>0</v>
      </c>
      <c r="M23" s="10">
        <f t="shared" si="2"/>
        <v>0</v>
      </c>
      <c r="N23" s="78">
        <v>0</v>
      </c>
      <c r="O23" s="10">
        <f t="shared" si="3"/>
        <v>0</v>
      </c>
      <c r="P23" s="78">
        <v>0</v>
      </c>
      <c r="Q23" s="8">
        <f t="shared" si="4"/>
        <v>0</v>
      </c>
      <c r="R23" s="78">
        <v>0</v>
      </c>
      <c r="S23" s="10">
        <f t="shared" si="5"/>
        <v>0</v>
      </c>
      <c r="T23" s="78">
        <v>0</v>
      </c>
      <c r="U23" s="30"/>
      <c r="V23" s="8">
        <f t="shared" si="6"/>
        <v>0</v>
      </c>
      <c r="W23" s="92" t="s">
        <v>50</v>
      </c>
      <c r="X23" s="10" t="str">
        <f t="shared" si="7"/>
        <v>0</v>
      </c>
      <c r="Y23" s="78">
        <v>0</v>
      </c>
      <c r="Z23" s="25" t="str">
        <f t="shared" si="8"/>
        <v>0</v>
      </c>
      <c r="AA23" s="26">
        <f t="shared" si="9"/>
        <v>0</v>
      </c>
      <c r="AB23" s="24">
        <f t="shared" si="10"/>
        <v>0</v>
      </c>
      <c r="AC23" s="78">
        <v>0</v>
      </c>
      <c r="AD23" s="8">
        <f t="shared" si="11"/>
        <v>0</v>
      </c>
      <c r="AE23" s="96">
        <v>222</v>
      </c>
      <c r="AF23" s="10">
        <f t="shared" si="12"/>
        <v>222</v>
      </c>
      <c r="AG23" s="92" t="s">
        <v>41</v>
      </c>
      <c r="AH23" s="10" t="str">
        <f t="shared" si="13"/>
        <v>-20</v>
      </c>
      <c r="AI23" s="92" t="s">
        <v>52</v>
      </c>
      <c r="AJ23" s="10" t="str">
        <f>_xlfn.IFS(AI23="1 cat","-28",AI23="2 cat","-24.5",AI23="3 cat","-21",AI23="4 cat","-17.5",AI23="5 cat","-14",AI23="6 cat","-10.5",AI23="7 cat","-7",AI23="8 cat","-3.5",AI23="assente","0")</f>
        <v>0</v>
      </c>
      <c r="AL23" s="28">
        <f t="shared" si="15"/>
        <v>1178</v>
      </c>
    </row>
    <row r="24" spans="1:38" x14ac:dyDescent="0.25">
      <c r="A24" s="6">
        <v>12</v>
      </c>
      <c r="B24" s="74" t="s">
        <v>343</v>
      </c>
      <c r="C24" s="78" t="s">
        <v>85</v>
      </c>
      <c r="D24" s="83" t="s">
        <v>344</v>
      </c>
      <c r="E24" s="89" t="s">
        <v>345</v>
      </c>
      <c r="G24" s="9">
        <v>1000</v>
      </c>
      <c r="H24" s="45" t="s">
        <v>6</v>
      </c>
      <c r="I24" s="8">
        <f t="shared" si="0"/>
        <v>0</v>
      </c>
      <c r="J24" s="78">
        <v>0</v>
      </c>
      <c r="K24" s="8">
        <f t="shared" si="1"/>
        <v>0</v>
      </c>
      <c r="L24" s="78">
        <v>0</v>
      </c>
      <c r="M24" s="10">
        <f t="shared" si="2"/>
        <v>0</v>
      </c>
      <c r="N24" s="78">
        <v>0</v>
      </c>
      <c r="O24" s="10">
        <f t="shared" si="3"/>
        <v>0</v>
      </c>
      <c r="P24" s="78">
        <v>0</v>
      </c>
      <c r="Q24" s="8">
        <f t="shared" si="4"/>
        <v>0</v>
      </c>
      <c r="R24" s="78">
        <v>0</v>
      </c>
      <c r="S24" s="10">
        <f t="shared" si="5"/>
        <v>0</v>
      </c>
      <c r="T24" s="78">
        <v>0</v>
      </c>
      <c r="U24" s="30"/>
      <c r="V24" s="8">
        <f t="shared" si="6"/>
        <v>0</v>
      </c>
      <c r="W24" s="92" t="s">
        <v>50</v>
      </c>
      <c r="X24" s="10" t="str">
        <f t="shared" si="7"/>
        <v>0</v>
      </c>
      <c r="Y24" s="78">
        <v>0</v>
      </c>
      <c r="Z24" s="25" t="str">
        <f t="shared" si="8"/>
        <v>0</v>
      </c>
      <c r="AA24" s="26">
        <f t="shared" si="9"/>
        <v>0</v>
      </c>
      <c r="AB24" s="24">
        <f t="shared" si="10"/>
        <v>0</v>
      </c>
      <c r="AC24" s="78">
        <v>0</v>
      </c>
      <c r="AD24" s="8">
        <f t="shared" si="11"/>
        <v>0</v>
      </c>
      <c r="AE24" s="96">
        <v>194</v>
      </c>
      <c r="AF24" s="10">
        <f t="shared" si="12"/>
        <v>194</v>
      </c>
      <c r="AG24" s="92" t="s">
        <v>55</v>
      </c>
      <c r="AH24" s="10">
        <v>-7.5</v>
      </c>
      <c r="AI24" s="92" t="s">
        <v>52</v>
      </c>
      <c r="AJ24" s="10" t="str">
        <f>_xlfn.IFS(AI24="1 cat","-28",AI24="2 cat","-24.5",AI24="3 cat","-21",AI24="4 cat","-17.5",AI24="5 cat","-14",AI24="6 cat","-10.5",AI24="7 cat","-7",AI24="8 cat","-3.5",AI24="assente","0")</f>
        <v>0</v>
      </c>
      <c r="AL24" s="28">
        <f t="shared" si="15"/>
        <v>1186.5</v>
      </c>
    </row>
    <row r="25" spans="1:38" x14ac:dyDescent="0.25">
      <c r="A25" s="6">
        <v>13</v>
      </c>
      <c r="B25" s="74" t="s">
        <v>302</v>
      </c>
      <c r="C25" s="78" t="s">
        <v>303</v>
      </c>
      <c r="D25" s="83" t="s">
        <v>304</v>
      </c>
      <c r="E25" s="89" t="s">
        <v>305</v>
      </c>
      <c r="G25" s="9">
        <v>1000</v>
      </c>
      <c r="H25" s="45" t="s">
        <v>6</v>
      </c>
      <c r="I25" s="8">
        <f t="shared" si="0"/>
        <v>0</v>
      </c>
      <c r="J25" s="78">
        <v>2</v>
      </c>
      <c r="K25" s="8">
        <f t="shared" si="1"/>
        <v>-24</v>
      </c>
      <c r="L25" s="78">
        <v>0</v>
      </c>
      <c r="M25" s="10">
        <f t="shared" si="2"/>
        <v>0</v>
      </c>
      <c r="N25" s="78">
        <v>0</v>
      </c>
      <c r="O25" s="10">
        <f t="shared" si="3"/>
        <v>0</v>
      </c>
      <c r="P25" s="78">
        <v>0</v>
      </c>
      <c r="Q25" s="8">
        <f t="shared" si="4"/>
        <v>0</v>
      </c>
      <c r="R25" s="78">
        <v>0</v>
      </c>
      <c r="S25" s="10">
        <f t="shared" si="5"/>
        <v>0</v>
      </c>
      <c r="T25" s="78">
        <v>0</v>
      </c>
      <c r="U25" s="30"/>
      <c r="V25" s="8">
        <f t="shared" si="6"/>
        <v>0</v>
      </c>
      <c r="W25" s="92" t="s">
        <v>50</v>
      </c>
      <c r="X25" s="10" t="str">
        <f t="shared" si="7"/>
        <v>0</v>
      </c>
      <c r="Y25" s="95">
        <v>0</v>
      </c>
      <c r="Z25" s="25" t="str">
        <f t="shared" si="8"/>
        <v>0</v>
      </c>
      <c r="AA25" s="26">
        <f t="shared" si="9"/>
        <v>0</v>
      </c>
      <c r="AB25" s="24">
        <f t="shared" si="10"/>
        <v>0</v>
      </c>
      <c r="AC25" s="78">
        <v>0</v>
      </c>
      <c r="AD25" s="8">
        <f t="shared" si="11"/>
        <v>0</v>
      </c>
      <c r="AE25" s="96">
        <v>222</v>
      </c>
      <c r="AF25" s="10">
        <f t="shared" si="12"/>
        <v>222</v>
      </c>
      <c r="AG25" s="92" t="s">
        <v>55</v>
      </c>
      <c r="AH25" s="10">
        <v>-7.5</v>
      </c>
      <c r="AI25" s="92" t="s">
        <v>52</v>
      </c>
      <c r="AJ25" s="10" t="str">
        <f>_xlfn.IFS(AI25="1 cat","-28",AI25="2 cat","-24.5",AI25="3 cat","-21",AI25="4 cat","-17.5",AI25="5 cat","-14",AI25="6 cat","-10.5",AI25="7 cat","-7",AI25="8 cat","-3.5",AI25="assente","0")</f>
        <v>0</v>
      </c>
      <c r="AL25" s="28">
        <f t="shared" si="15"/>
        <v>1190.5</v>
      </c>
    </row>
    <row r="26" spans="1:38" x14ac:dyDescent="0.25">
      <c r="A26" s="6">
        <v>14</v>
      </c>
      <c r="B26" s="74" t="s">
        <v>306</v>
      </c>
      <c r="C26" s="78" t="s">
        <v>307</v>
      </c>
      <c r="D26" s="83" t="s">
        <v>308</v>
      </c>
      <c r="E26" s="89" t="s">
        <v>309</v>
      </c>
      <c r="G26" s="9">
        <v>1000</v>
      </c>
      <c r="H26" s="45" t="s">
        <v>5</v>
      </c>
      <c r="I26" s="8">
        <f t="shared" si="0"/>
        <v>-12</v>
      </c>
      <c r="J26" s="78">
        <v>2</v>
      </c>
      <c r="K26" s="8">
        <f t="shared" si="1"/>
        <v>-24</v>
      </c>
      <c r="L26" s="78">
        <v>0</v>
      </c>
      <c r="M26" s="10">
        <f t="shared" si="2"/>
        <v>0</v>
      </c>
      <c r="N26" s="78">
        <v>0</v>
      </c>
      <c r="O26" s="10">
        <f t="shared" si="3"/>
        <v>0</v>
      </c>
      <c r="P26" s="78">
        <v>0</v>
      </c>
      <c r="Q26" s="8">
        <f t="shared" si="4"/>
        <v>0</v>
      </c>
      <c r="R26" s="78">
        <v>0</v>
      </c>
      <c r="S26" s="10">
        <f t="shared" si="5"/>
        <v>0</v>
      </c>
      <c r="T26" s="78">
        <v>0</v>
      </c>
      <c r="U26" s="30"/>
      <c r="V26" s="8">
        <f t="shared" si="6"/>
        <v>0</v>
      </c>
      <c r="W26" s="92" t="s">
        <v>19</v>
      </c>
      <c r="X26" s="10" t="str">
        <f t="shared" si="7"/>
        <v>4</v>
      </c>
      <c r="Y26" s="95">
        <v>0</v>
      </c>
      <c r="Z26" s="25" t="str">
        <f t="shared" si="8"/>
        <v>0</v>
      </c>
      <c r="AA26" s="26">
        <f t="shared" si="9"/>
        <v>0</v>
      </c>
      <c r="AB26" s="24">
        <f t="shared" si="10"/>
        <v>0</v>
      </c>
      <c r="AC26" s="78">
        <v>0</v>
      </c>
      <c r="AD26" s="8">
        <f t="shared" si="11"/>
        <v>0</v>
      </c>
      <c r="AE26" s="96">
        <v>240</v>
      </c>
      <c r="AF26" s="10">
        <f t="shared" si="12"/>
        <v>240</v>
      </c>
      <c r="AG26" s="92" t="s">
        <v>55</v>
      </c>
      <c r="AH26" s="10">
        <v>-7.5</v>
      </c>
      <c r="AI26" s="92" t="s">
        <v>52</v>
      </c>
      <c r="AJ26" s="10" t="str">
        <f>_xlfn.IFS(AI26="1 cat","-28",AI26="2 cat","-24.5",AI26="3 cat","-21",AI26="4 cat","-17.5",AI26="5 cat","-14",AI26="6 cat","-10.5",AI26="7 cat","-7",AI26="8 cat","-3.5",AI26="assente","0")</f>
        <v>0</v>
      </c>
      <c r="AL26" s="28">
        <f t="shared" si="15"/>
        <v>1200.5</v>
      </c>
    </row>
    <row r="27" spans="1:38" x14ac:dyDescent="0.25">
      <c r="A27" s="6">
        <v>15</v>
      </c>
      <c r="B27" s="41" t="s">
        <v>102</v>
      </c>
      <c r="C27" s="42" t="s">
        <v>103</v>
      </c>
      <c r="D27" s="43" t="s">
        <v>104</v>
      </c>
      <c r="E27" s="44" t="s">
        <v>360</v>
      </c>
      <c r="G27" s="9">
        <v>1000</v>
      </c>
      <c r="H27" s="45" t="s">
        <v>6</v>
      </c>
      <c r="I27" s="8">
        <f t="shared" si="0"/>
        <v>0</v>
      </c>
      <c r="J27" s="42">
        <v>0</v>
      </c>
      <c r="K27" s="8">
        <f t="shared" si="1"/>
        <v>0</v>
      </c>
      <c r="L27" s="42">
        <v>0</v>
      </c>
      <c r="M27" s="10">
        <f t="shared" si="2"/>
        <v>0</v>
      </c>
      <c r="N27" s="42">
        <v>0</v>
      </c>
      <c r="O27" s="10">
        <f t="shared" si="3"/>
        <v>0</v>
      </c>
      <c r="P27" s="42">
        <v>0</v>
      </c>
      <c r="Q27" s="8">
        <f t="shared" si="4"/>
        <v>0</v>
      </c>
      <c r="R27" s="42">
        <v>0</v>
      </c>
      <c r="S27" s="10">
        <f t="shared" si="5"/>
        <v>0</v>
      </c>
      <c r="T27" s="42">
        <v>0</v>
      </c>
      <c r="U27" s="30"/>
      <c r="V27" s="8">
        <f t="shared" si="6"/>
        <v>0</v>
      </c>
      <c r="W27" s="46" t="s">
        <v>50</v>
      </c>
      <c r="X27" s="10" t="str">
        <f t="shared" si="7"/>
        <v>0</v>
      </c>
      <c r="Y27" s="42">
        <v>0</v>
      </c>
      <c r="Z27" s="25" t="str">
        <f t="shared" si="8"/>
        <v>0</v>
      </c>
      <c r="AA27" s="26">
        <f t="shared" si="9"/>
        <v>0</v>
      </c>
      <c r="AB27" s="24">
        <f t="shared" si="10"/>
        <v>0</v>
      </c>
      <c r="AC27" s="42">
        <v>0</v>
      </c>
      <c r="AD27" s="8">
        <f t="shared" si="11"/>
        <v>0</v>
      </c>
      <c r="AE27" s="42">
        <v>205</v>
      </c>
      <c r="AF27" s="10">
        <f t="shared" si="12"/>
        <v>205</v>
      </c>
      <c r="AG27" s="46" t="s">
        <v>52</v>
      </c>
      <c r="AH27" s="10" t="str">
        <f>_xlfn.IFS(AG27="91-100","-28",AG27="81-90","-24",AG27="71-80","-20",AG27="61-70","-16",AG27="51-60","-11.5",AG27="41-50","-7.5",AG27="33-40","-3.5",AG27="assente","0")</f>
        <v>0</v>
      </c>
      <c r="AI27" s="46" t="s">
        <v>37</v>
      </c>
      <c r="AJ27" s="10">
        <v>-3.5</v>
      </c>
      <c r="AL27" s="28">
        <f t="shared" si="15"/>
        <v>1201.5</v>
      </c>
    </row>
    <row r="28" spans="1:38" x14ac:dyDescent="0.25">
      <c r="A28" s="6">
        <v>16</v>
      </c>
      <c r="B28" s="41" t="s">
        <v>108</v>
      </c>
      <c r="C28" s="42" t="s">
        <v>109</v>
      </c>
      <c r="D28" s="43" t="s">
        <v>110</v>
      </c>
      <c r="E28" s="44" t="s">
        <v>362</v>
      </c>
      <c r="G28" s="9">
        <v>1000</v>
      </c>
      <c r="H28" s="45" t="s">
        <v>6</v>
      </c>
      <c r="I28" s="8">
        <f t="shared" si="0"/>
        <v>0</v>
      </c>
      <c r="J28" s="42">
        <v>0</v>
      </c>
      <c r="K28" s="8">
        <f t="shared" si="1"/>
        <v>0</v>
      </c>
      <c r="L28" s="42">
        <v>0</v>
      </c>
      <c r="M28" s="10">
        <f t="shared" si="2"/>
        <v>0</v>
      </c>
      <c r="N28" s="42">
        <v>0</v>
      </c>
      <c r="O28" s="10">
        <f t="shared" si="3"/>
        <v>0</v>
      </c>
      <c r="P28" s="42">
        <v>0</v>
      </c>
      <c r="Q28" s="8">
        <f t="shared" si="4"/>
        <v>0</v>
      </c>
      <c r="R28" s="42">
        <v>0</v>
      </c>
      <c r="S28" s="10">
        <f t="shared" si="5"/>
        <v>0</v>
      </c>
      <c r="T28" s="42">
        <v>0</v>
      </c>
      <c r="U28" s="30"/>
      <c r="V28" s="8">
        <f t="shared" si="6"/>
        <v>0</v>
      </c>
      <c r="W28" s="46" t="s">
        <v>46</v>
      </c>
      <c r="X28" s="10" t="str">
        <f t="shared" si="7"/>
        <v>3</v>
      </c>
      <c r="Y28" s="42">
        <v>0</v>
      </c>
      <c r="Z28" s="25" t="str">
        <f t="shared" si="8"/>
        <v>0</v>
      </c>
      <c r="AA28" s="26">
        <f t="shared" si="9"/>
        <v>0</v>
      </c>
      <c r="AB28" s="24">
        <f t="shared" si="10"/>
        <v>0</v>
      </c>
      <c r="AC28" s="42">
        <v>0</v>
      </c>
      <c r="AD28" s="8">
        <f t="shared" si="11"/>
        <v>0</v>
      </c>
      <c r="AE28" s="42">
        <v>228</v>
      </c>
      <c r="AF28" s="10">
        <f t="shared" si="12"/>
        <v>228</v>
      </c>
      <c r="AG28" s="46" t="s">
        <v>43</v>
      </c>
      <c r="AH28" s="10">
        <v>-11.5</v>
      </c>
      <c r="AI28" s="46" t="s">
        <v>52</v>
      </c>
      <c r="AJ28" s="10" t="str">
        <f t="shared" ref="AJ28:AJ59" si="16">_xlfn.IFS(AI28="1 cat","-28",AI28="2 cat","-24.5",AI28="3 cat","-21",AI28="4 cat","-17.5",AI28="5 cat","-14",AI28="6 cat","-10.5",AI28="7 cat","-7",AI28="8 cat","-3.5",AI28="assente","0")</f>
        <v>0</v>
      </c>
      <c r="AL28" s="28">
        <f t="shared" si="15"/>
        <v>1219.5</v>
      </c>
    </row>
    <row r="29" spans="1:38" x14ac:dyDescent="0.25">
      <c r="A29" s="6">
        <v>17</v>
      </c>
      <c r="B29" s="41" t="s">
        <v>99</v>
      </c>
      <c r="C29" s="42" t="s">
        <v>100</v>
      </c>
      <c r="D29" s="43" t="s">
        <v>101</v>
      </c>
      <c r="E29" s="44" t="s">
        <v>359</v>
      </c>
      <c r="G29" s="9">
        <v>1000</v>
      </c>
      <c r="H29" s="45" t="s">
        <v>6</v>
      </c>
      <c r="I29" s="8">
        <f t="shared" si="0"/>
        <v>0</v>
      </c>
      <c r="J29" s="42">
        <v>3</v>
      </c>
      <c r="K29" s="8">
        <f t="shared" si="1"/>
        <v>-36</v>
      </c>
      <c r="L29" s="42">
        <v>0</v>
      </c>
      <c r="M29" s="10">
        <f t="shared" si="2"/>
        <v>0</v>
      </c>
      <c r="N29" s="42">
        <v>0</v>
      </c>
      <c r="O29" s="10">
        <f t="shared" si="3"/>
        <v>0</v>
      </c>
      <c r="P29" s="42">
        <v>0</v>
      </c>
      <c r="Q29" s="8">
        <f t="shared" si="4"/>
        <v>0</v>
      </c>
      <c r="R29" s="42">
        <v>0</v>
      </c>
      <c r="S29" s="10">
        <f t="shared" si="5"/>
        <v>0</v>
      </c>
      <c r="T29" s="42">
        <v>0</v>
      </c>
      <c r="U29" s="30"/>
      <c r="V29" s="8">
        <f t="shared" si="6"/>
        <v>0</v>
      </c>
      <c r="W29" s="46" t="s">
        <v>50</v>
      </c>
      <c r="X29" s="10" t="str">
        <f t="shared" si="7"/>
        <v>0</v>
      </c>
      <c r="Y29" s="42">
        <v>0</v>
      </c>
      <c r="Z29" s="25" t="str">
        <f t="shared" si="8"/>
        <v>0</v>
      </c>
      <c r="AA29" s="26">
        <f t="shared" si="9"/>
        <v>0</v>
      </c>
      <c r="AB29" s="24">
        <f t="shared" si="10"/>
        <v>0</v>
      </c>
      <c r="AC29" s="42">
        <v>0</v>
      </c>
      <c r="AD29" s="8">
        <f t="shared" si="11"/>
        <v>0</v>
      </c>
      <c r="AE29" s="42">
        <v>283</v>
      </c>
      <c r="AF29" s="10">
        <f t="shared" si="12"/>
        <v>283</v>
      </c>
      <c r="AG29" s="46" t="s">
        <v>41</v>
      </c>
      <c r="AH29" s="10" t="str">
        <f>_xlfn.IFS(AG29="91-100","-28",AG29="81-90","-24",AG29="71-80","-20",AG29="61-70","-16",AG29="51-60","-11.5",AG29="41-50","-7.5",AG29="33-40","-3.5",AG29="assente","0")</f>
        <v>-20</v>
      </c>
      <c r="AI29" s="46" t="s">
        <v>52</v>
      </c>
      <c r="AJ29" s="10" t="str">
        <f t="shared" si="16"/>
        <v>0</v>
      </c>
      <c r="AL29" s="28">
        <f t="shared" si="15"/>
        <v>1227</v>
      </c>
    </row>
    <row r="30" spans="1:38" ht="30" x14ac:dyDescent="0.25">
      <c r="A30" s="6">
        <v>18</v>
      </c>
      <c r="B30" s="74" t="s">
        <v>320</v>
      </c>
      <c r="C30" s="80" t="s">
        <v>321</v>
      </c>
      <c r="D30" s="83" t="s">
        <v>322</v>
      </c>
      <c r="E30" s="89" t="s">
        <v>323</v>
      </c>
      <c r="G30" s="9">
        <v>1000</v>
      </c>
      <c r="H30" s="45" t="s">
        <v>6</v>
      </c>
      <c r="I30" s="8">
        <f t="shared" si="0"/>
        <v>0</v>
      </c>
      <c r="J30" s="78">
        <v>0</v>
      </c>
      <c r="K30" s="8">
        <f t="shared" si="1"/>
        <v>0</v>
      </c>
      <c r="L30" s="78">
        <v>0</v>
      </c>
      <c r="M30" s="10">
        <f t="shared" si="2"/>
        <v>0</v>
      </c>
      <c r="N30" s="78">
        <v>0</v>
      </c>
      <c r="O30" s="10">
        <f t="shared" si="3"/>
        <v>0</v>
      </c>
      <c r="P30" s="78">
        <v>0</v>
      </c>
      <c r="Q30" s="8">
        <f t="shared" si="4"/>
        <v>0</v>
      </c>
      <c r="R30" s="78">
        <v>0</v>
      </c>
      <c r="S30" s="10">
        <f t="shared" si="5"/>
        <v>0</v>
      </c>
      <c r="T30" s="78">
        <v>0</v>
      </c>
      <c r="U30" s="30"/>
      <c r="V30" s="8">
        <f t="shared" si="6"/>
        <v>0</v>
      </c>
      <c r="W30" s="92" t="s">
        <v>19</v>
      </c>
      <c r="X30" s="10" t="str">
        <f t="shared" si="7"/>
        <v>4</v>
      </c>
      <c r="Y30" s="78">
        <v>0</v>
      </c>
      <c r="Z30" s="25" t="str">
        <f t="shared" si="8"/>
        <v>0</v>
      </c>
      <c r="AA30" s="26">
        <f t="shared" si="9"/>
        <v>0</v>
      </c>
      <c r="AB30" s="24">
        <f t="shared" si="10"/>
        <v>0</v>
      </c>
      <c r="AC30" s="78">
        <v>0</v>
      </c>
      <c r="AD30" s="8">
        <f t="shared" si="11"/>
        <v>0</v>
      </c>
      <c r="AE30" s="96">
        <v>239</v>
      </c>
      <c r="AF30" s="10">
        <f t="shared" si="12"/>
        <v>239</v>
      </c>
      <c r="AG30" s="92" t="s">
        <v>55</v>
      </c>
      <c r="AH30" s="10">
        <v>-7.5</v>
      </c>
      <c r="AI30" s="92" t="s">
        <v>52</v>
      </c>
      <c r="AJ30" s="10" t="str">
        <f t="shared" si="16"/>
        <v>0</v>
      </c>
      <c r="AL30" s="28">
        <f t="shared" si="15"/>
        <v>1235.5</v>
      </c>
    </row>
    <row r="31" spans="1:38" x14ac:dyDescent="0.25">
      <c r="A31" s="6">
        <v>19</v>
      </c>
      <c r="B31" s="41" t="s">
        <v>175</v>
      </c>
      <c r="C31" s="42" t="s">
        <v>176</v>
      </c>
      <c r="D31" s="43" t="s">
        <v>177</v>
      </c>
      <c r="E31" s="44" t="s">
        <v>386</v>
      </c>
      <c r="G31" s="9">
        <v>1000</v>
      </c>
      <c r="H31" s="45" t="s">
        <v>5</v>
      </c>
      <c r="I31" s="8">
        <f t="shared" si="0"/>
        <v>-12</v>
      </c>
      <c r="J31" s="42">
        <v>0</v>
      </c>
      <c r="K31" s="8">
        <f t="shared" si="1"/>
        <v>0</v>
      </c>
      <c r="L31" s="42">
        <v>0</v>
      </c>
      <c r="M31" s="10">
        <f t="shared" si="2"/>
        <v>0</v>
      </c>
      <c r="N31" s="42">
        <v>0</v>
      </c>
      <c r="O31" s="10">
        <f t="shared" si="3"/>
        <v>0</v>
      </c>
      <c r="P31" s="42">
        <v>0</v>
      </c>
      <c r="Q31" s="8">
        <f t="shared" si="4"/>
        <v>0</v>
      </c>
      <c r="R31" s="42">
        <v>0</v>
      </c>
      <c r="S31" s="10">
        <f t="shared" si="5"/>
        <v>0</v>
      </c>
      <c r="T31" s="42">
        <v>0</v>
      </c>
      <c r="U31" s="30"/>
      <c r="V31" s="8">
        <f t="shared" si="6"/>
        <v>0</v>
      </c>
      <c r="W31" s="46" t="s">
        <v>50</v>
      </c>
      <c r="X31" s="10" t="str">
        <f t="shared" si="7"/>
        <v>0</v>
      </c>
      <c r="Y31" s="42">
        <v>0</v>
      </c>
      <c r="Z31" s="25" t="str">
        <f t="shared" si="8"/>
        <v>0</v>
      </c>
      <c r="AA31" s="26">
        <f t="shared" si="9"/>
        <v>0</v>
      </c>
      <c r="AB31" s="24">
        <f t="shared" si="10"/>
        <v>0</v>
      </c>
      <c r="AC31" s="42">
        <v>0</v>
      </c>
      <c r="AD31" s="8">
        <f t="shared" si="11"/>
        <v>0</v>
      </c>
      <c r="AE31" s="42">
        <v>278</v>
      </c>
      <c r="AF31" s="10">
        <f t="shared" si="12"/>
        <v>278</v>
      </c>
      <c r="AG31" s="46" t="s">
        <v>39</v>
      </c>
      <c r="AH31" s="10" t="str">
        <f>_xlfn.IFS(AG31="91-100","-28",AG31="81-90","-24",AG31="71-80","-20",AG31="61-70","-16",AG31="51-60","-11.5",AG31="41-50","-7.5",AG31="33-40","-3.5",AG31="assente","0")</f>
        <v>-28</v>
      </c>
      <c r="AI31" s="46" t="s">
        <v>52</v>
      </c>
      <c r="AJ31" s="10" t="str">
        <f t="shared" si="16"/>
        <v>0</v>
      </c>
      <c r="AL31" s="28">
        <f t="shared" si="15"/>
        <v>1238</v>
      </c>
    </row>
    <row r="32" spans="1:38" x14ac:dyDescent="0.25">
      <c r="A32" s="6">
        <v>20</v>
      </c>
      <c r="B32" s="72" t="s">
        <v>390</v>
      </c>
      <c r="C32" s="76" t="s">
        <v>391</v>
      </c>
      <c r="D32" s="81" t="s">
        <v>392</v>
      </c>
      <c r="E32" s="89" t="s">
        <v>398</v>
      </c>
      <c r="G32" s="9">
        <v>1000</v>
      </c>
      <c r="H32" s="45" t="s">
        <v>6</v>
      </c>
      <c r="I32" s="8">
        <f t="shared" si="0"/>
        <v>0</v>
      </c>
      <c r="J32" s="78">
        <v>0</v>
      </c>
      <c r="K32" s="8">
        <f t="shared" si="1"/>
        <v>0</v>
      </c>
      <c r="L32" s="78">
        <v>0</v>
      </c>
      <c r="M32" s="10">
        <f t="shared" si="2"/>
        <v>0</v>
      </c>
      <c r="N32" s="78">
        <v>0</v>
      </c>
      <c r="O32" s="10">
        <f t="shared" si="3"/>
        <v>0</v>
      </c>
      <c r="P32" s="78">
        <v>0</v>
      </c>
      <c r="Q32" s="8">
        <f t="shared" si="4"/>
        <v>0</v>
      </c>
      <c r="R32" s="78">
        <v>0</v>
      </c>
      <c r="S32" s="10">
        <f t="shared" si="5"/>
        <v>0</v>
      </c>
      <c r="T32" s="78">
        <v>0</v>
      </c>
      <c r="U32" s="30"/>
      <c r="V32" s="8">
        <f t="shared" si="6"/>
        <v>0</v>
      </c>
      <c r="W32" s="92" t="s">
        <v>50</v>
      </c>
      <c r="X32" s="10" t="str">
        <f t="shared" si="7"/>
        <v>0</v>
      </c>
      <c r="Y32" s="78">
        <v>0</v>
      </c>
      <c r="Z32" s="25" t="str">
        <f t="shared" si="8"/>
        <v>0</v>
      </c>
      <c r="AA32" s="26">
        <f t="shared" si="9"/>
        <v>0</v>
      </c>
      <c r="AB32" s="24">
        <f t="shared" si="10"/>
        <v>0</v>
      </c>
      <c r="AC32" s="78">
        <v>0</v>
      </c>
      <c r="AD32" s="8">
        <f t="shared" si="11"/>
        <v>0</v>
      </c>
      <c r="AE32" s="78">
        <v>248</v>
      </c>
      <c r="AF32" s="10">
        <f t="shared" si="12"/>
        <v>248</v>
      </c>
      <c r="AG32" s="92" t="s">
        <v>55</v>
      </c>
      <c r="AH32" s="10">
        <v>-7.5</v>
      </c>
      <c r="AI32" s="92" t="s">
        <v>52</v>
      </c>
      <c r="AJ32" s="10" t="str">
        <f t="shared" si="16"/>
        <v>0</v>
      </c>
      <c r="AL32" s="28">
        <f t="shared" si="15"/>
        <v>1240.5</v>
      </c>
    </row>
    <row r="33" spans="1:48" x14ac:dyDescent="0.25">
      <c r="A33" s="6">
        <v>21</v>
      </c>
      <c r="B33" s="41" t="s">
        <v>157</v>
      </c>
      <c r="C33" s="42" t="s">
        <v>158</v>
      </c>
      <c r="D33" s="43" t="s">
        <v>159</v>
      </c>
      <c r="E33" s="44" t="s">
        <v>379</v>
      </c>
      <c r="G33" s="9">
        <v>1000</v>
      </c>
      <c r="H33" s="45" t="s">
        <v>6</v>
      </c>
      <c r="I33" s="8">
        <f t="shared" si="0"/>
        <v>0</v>
      </c>
      <c r="J33" s="42">
        <v>0</v>
      </c>
      <c r="K33" s="8">
        <f t="shared" si="1"/>
        <v>0</v>
      </c>
      <c r="L33" s="42">
        <v>0</v>
      </c>
      <c r="M33" s="10">
        <f t="shared" si="2"/>
        <v>0</v>
      </c>
      <c r="N33" s="42">
        <v>0</v>
      </c>
      <c r="O33" s="10">
        <f t="shared" si="3"/>
        <v>0</v>
      </c>
      <c r="P33" s="42">
        <v>0</v>
      </c>
      <c r="Q33" s="8">
        <f t="shared" si="4"/>
        <v>0</v>
      </c>
      <c r="R33" s="42">
        <v>0</v>
      </c>
      <c r="S33" s="10">
        <f t="shared" si="5"/>
        <v>0</v>
      </c>
      <c r="T33" s="42">
        <v>0</v>
      </c>
      <c r="U33" s="30"/>
      <c r="V33" s="8">
        <f t="shared" si="6"/>
        <v>0</v>
      </c>
      <c r="W33" s="46" t="s">
        <v>50</v>
      </c>
      <c r="X33" s="10" t="str">
        <f t="shared" si="7"/>
        <v>0</v>
      </c>
      <c r="Y33" s="42">
        <v>0</v>
      </c>
      <c r="Z33" s="25" t="str">
        <f t="shared" si="8"/>
        <v>0</v>
      </c>
      <c r="AA33" s="26">
        <f t="shared" si="9"/>
        <v>0</v>
      </c>
      <c r="AB33" s="24">
        <f t="shared" si="10"/>
        <v>0</v>
      </c>
      <c r="AC33" s="42">
        <v>0</v>
      </c>
      <c r="AD33" s="8">
        <f t="shared" si="11"/>
        <v>0</v>
      </c>
      <c r="AE33" s="42">
        <v>252</v>
      </c>
      <c r="AF33" s="10">
        <f t="shared" si="12"/>
        <v>252</v>
      </c>
      <c r="AG33" s="46" t="s">
        <v>55</v>
      </c>
      <c r="AH33" s="10">
        <v>-7.5</v>
      </c>
      <c r="AI33" s="46" t="s">
        <v>52</v>
      </c>
      <c r="AJ33" s="10" t="str">
        <f t="shared" si="16"/>
        <v>0</v>
      </c>
      <c r="AL33" s="28">
        <f t="shared" si="15"/>
        <v>1244.5</v>
      </c>
    </row>
    <row r="34" spans="1:48" x14ac:dyDescent="0.25">
      <c r="A34" s="6">
        <v>22</v>
      </c>
      <c r="B34" s="41" t="s">
        <v>151</v>
      </c>
      <c r="C34" s="42" t="s">
        <v>152</v>
      </c>
      <c r="D34" s="43" t="s">
        <v>153</v>
      </c>
      <c r="E34" s="44" t="s">
        <v>377</v>
      </c>
      <c r="G34" s="9">
        <v>1000</v>
      </c>
      <c r="H34" s="45" t="s">
        <v>6</v>
      </c>
      <c r="I34" s="8">
        <f t="shared" si="0"/>
        <v>0</v>
      </c>
      <c r="J34" s="42">
        <v>0</v>
      </c>
      <c r="K34" s="8">
        <f t="shared" si="1"/>
        <v>0</v>
      </c>
      <c r="L34" s="42">
        <v>0</v>
      </c>
      <c r="M34" s="10">
        <f t="shared" si="2"/>
        <v>0</v>
      </c>
      <c r="N34" s="42">
        <v>0</v>
      </c>
      <c r="O34" s="10">
        <f t="shared" si="3"/>
        <v>0</v>
      </c>
      <c r="P34" s="42">
        <v>0</v>
      </c>
      <c r="Q34" s="8">
        <f t="shared" si="4"/>
        <v>0</v>
      </c>
      <c r="R34" s="42">
        <v>0</v>
      </c>
      <c r="S34" s="10">
        <f t="shared" si="5"/>
        <v>0</v>
      </c>
      <c r="T34" s="42">
        <v>0</v>
      </c>
      <c r="U34" s="30"/>
      <c r="V34" s="8">
        <f t="shared" si="6"/>
        <v>0</v>
      </c>
      <c r="W34" s="46" t="s">
        <v>50</v>
      </c>
      <c r="X34" s="10" t="str">
        <f t="shared" si="7"/>
        <v>0</v>
      </c>
      <c r="Y34" s="42">
        <v>0</v>
      </c>
      <c r="Z34" s="25" t="str">
        <f t="shared" si="8"/>
        <v>0</v>
      </c>
      <c r="AA34" s="26">
        <f t="shared" si="9"/>
        <v>0</v>
      </c>
      <c r="AB34" s="24">
        <f t="shared" si="10"/>
        <v>0</v>
      </c>
      <c r="AC34" s="42">
        <v>0</v>
      </c>
      <c r="AD34" s="8">
        <f t="shared" si="11"/>
        <v>0</v>
      </c>
      <c r="AE34" s="42">
        <v>274</v>
      </c>
      <c r="AF34" s="10">
        <f t="shared" si="12"/>
        <v>274</v>
      </c>
      <c r="AG34" s="46" t="s">
        <v>41</v>
      </c>
      <c r="AH34" s="10" t="str">
        <f>_xlfn.IFS(AG34="91-100","-28",AG34="81-90","-24",AG34="71-80","-20",AG34="61-70","-16",AG34="51-60","-11.5",AG34="41-50","-7.5",AG34="33-40","-3.5",AG34="assente","0")</f>
        <v>-20</v>
      </c>
      <c r="AI34" s="46" t="s">
        <v>52</v>
      </c>
      <c r="AJ34" s="10" t="str">
        <f t="shared" si="16"/>
        <v>0</v>
      </c>
      <c r="AL34" s="28">
        <f t="shared" si="15"/>
        <v>1254</v>
      </c>
    </row>
    <row r="35" spans="1:48" x14ac:dyDescent="0.25">
      <c r="A35" s="6">
        <v>23</v>
      </c>
      <c r="B35" s="74" t="s">
        <v>269</v>
      </c>
      <c r="C35" s="78" t="s">
        <v>179</v>
      </c>
      <c r="D35" s="83" t="s">
        <v>270</v>
      </c>
      <c r="E35" s="89" t="s">
        <v>271</v>
      </c>
      <c r="G35" s="9">
        <v>1000</v>
      </c>
      <c r="H35" s="45" t="s">
        <v>6</v>
      </c>
      <c r="I35" s="8">
        <f t="shared" si="0"/>
        <v>0</v>
      </c>
      <c r="J35" s="78">
        <v>0</v>
      </c>
      <c r="K35" s="8">
        <f t="shared" si="1"/>
        <v>0</v>
      </c>
      <c r="L35" s="78">
        <v>0</v>
      </c>
      <c r="M35" s="10">
        <f t="shared" si="2"/>
        <v>0</v>
      </c>
      <c r="N35" s="78">
        <v>0</v>
      </c>
      <c r="O35" s="10">
        <f t="shared" si="3"/>
        <v>0</v>
      </c>
      <c r="P35" s="78">
        <v>0</v>
      </c>
      <c r="Q35" s="8">
        <f t="shared" si="4"/>
        <v>0</v>
      </c>
      <c r="R35" s="78">
        <v>0</v>
      </c>
      <c r="S35" s="10">
        <f t="shared" si="5"/>
        <v>0</v>
      </c>
      <c r="T35" s="78">
        <v>0</v>
      </c>
      <c r="U35" s="30"/>
      <c r="V35" s="8">
        <f t="shared" si="6"/>
        <v>0</v>
      </c>
      <c r="W35" s="92" t="s">
        <v>50</v>
      </c>
      <c r="X35" s="10" t="str">
        <f t="shared" si="7"/>
        <v>0</v>
      </c>
      <c r="Y35" s="95">
        <v>0</v>
      </c>
      <c r="Z35" s="25" t="str">
        <f t="shared" si="8"/>
        <v>0</v>
      </c>
      <c r="AA35" s="26">
        <f t="shared" si="9"/>
        <v>0</v>
      </c>
      <c r="AB35" s="24">
        <f t="shared" si="10"/>
        <v>0</v>
      </c>
      <c r="AC35" s="78">
        <v>0</v>
      </c>
      <c r="AD35" s="8">
        <f t="shared" si="11"/>
        <v>0</v>
      </c>
      <c r="AE35" s="96">
        <v>284</v>
      </c>
      <c r="AF35" s="10">
        <f t="shared" si="12"/>
        <v>284</v>
      </c>
      <c r="AG35" s="92" t="s">
        <v>39</v>
      </c>
      <c r="AH35" s="10" t="str">
        <f>_xlfn.IFS(AG35="91-100","-28",AG35="81-90","-24",AG35="71-80","-20",AG35="61-70","-16",AG35="51-60","-11.5",AG35="41-50","-7.5",AG35="33-40","-3.5",AG35="assente","0")</f>
        <v>-28</v>
      </c>
      <c r="AI35" s="92" t="s">
        <v>52</v>
      </c>
      <c r="AJ35" s="10" t="str">
        <f t="shared" si="16"/>
        <v>0</v>
      </c>
      <c r="AL35" s="28">
        <f t="shared" si="15"/>
        <v>1256</v>
      </c>
    </row>
    <row r="36" spans="1:48" ht="30" x14ac:dyDescent="0.25">
      <c r="A36" s="6">
        <v>24</v>
      </c>
      <c r="B36" s="74" t="s">
        <v>294</v>
      </c>
      <c r="C36" s="80" t="s">
        <v>295</v>
      </c>
      <c r="D36" s="83" t="s">
        <v>296</v>
      </c>
      <c r="E36" s="89" t="s">
        <v>297</v>
      </c>
      <c r="G36" s="9">
        <v>1000</v>
      </c>
      <c r="H36" s="45" t="s">
        <v>6</v>
      </c>
      <c r="I36" s="8">
        <f t="shared" si="0"/>
        <v>0</v>
      </c>
      <c r="J36" s="78">
        <v>2</v>
      </c>
      <c r="K36" s="8">
        <f t="shared" si="1"/>
        <v>-24</v>
      </c>
      <c r="L36" s="78">
        <v>0</v>
      </c>
      <c r="M36" s="10">
        <f t="shared" si="2"/>
        <v>0</v>
      </c>
      <c r="N36" s="78">
        <v>0</v>
      </c>
      <c r="O36" s="10">
        <f t="shared" si="3"/>
        <v>0</v>
      </c>
      <c r="P36" s="78">
        <v>0</v>
      </c>
      <c r="Q36" s="8">
        <f t="shared" si="4"/>
        <v>0</v>
      </c>
      <c r="R36" s="78">
        <v>0</v>
      </c>
      <c r="S36" s="10">
        <f t="shared" si="5"/>
        <v>0</v>
      </c>
      <c r="T36" s="78">
        <v>0</v>
      </c>
      <c r="U36" s="30"/>
      <c r="V36" s="8">
        <f t="shared" si="6"/>
        <v>0</v>
      </c>
      <c r="W36" s="92" t="s">
        <v>50</v>
      </c>
      <c r="X36" s="10" t="str">
        <f t="shared" si="7"/>
        <v>0</v>
      </c>
      <c r="Y36" s="95">
        <v>0</v>
      </c>
      <c r="Z36" s="25" t="str">
        <f t="shared" si="8"/>
        <v>0</v>
      </c>
      <c r="AA36" s="26">
        <f t="shared" si="9"/>
        <v>0</v>
      </c>
      <c r="AB36" s="24">
        <f t="shared" si="10"/>
        <v>0</v>
      </c>
      <c r="AC36" s="78">
        <v>0</v>
      </c>
      <c r="AD36" s="8">
        <f t="shared" si="11"/>
        <v>0</v>
      </c>
      <c r="AE36" s="96">
        <v>303</v>
      </c>
      <c r="AF36" s="10">
        <f t="shared" si="12"/>
        <v>303</v>
      </c>
      <c r="AG36" s="92" t="s">
        <v>42</v>
      </c>
      <c r="AH36" s="10" t="str">
        <f>_xlfn.IFS(AG36="91-100","-28",AG36="81-90","-24",AG36="71-80","-20",AG36="61-70","-16",AG36="51-60","-11.5",AG36="41-50","-7.5",AG36="33-40","-3.5",AG36="assente","0")</f>
        <v>-16</v>
      </c>
      <c r="AI36" s="92" t="s">
        <v>52</v>
      </c>
      <c r="AJ36" s="10" t="str">
        <f t="shared" si="16"/>
        <v>0</v>
      </c>
      <c r="AL36" s="28">
        <f t="shared" si="15"/>
        <v>1263</v>
      </c>
    </row>
    <row r="37" spans="1:48" x14ac:dyDescent="0.25">
      <c r="A37" s="6">
        <v>25</v>
      </c>
      <c r="B37" s="74" t="s">
        <v>178</v>
      </c>
      <c r="C37" s="80" t="s">
        <v>179</v>
      </c>
      <c r="D37" s="83" t="s">
        <v>180</v>
      </c>
      <c r="E37" s="89" t="s">
        <v>181</v>
      </c>
      <c r="F37" s="91"/>
      <c r="G37" s="9">
        <v>1000</v>
      </c>
      <c r="H37" s="45" t="s">
        <v>6</v>
      </c>
      <c r="I37" s="8">
        <f t="shared" si="0"/>
        <v>0</v>
      </c>
      <c r="J37" s="78">
        <v>0</v>
      </c>
      <c r="K37" s="8">
        <f t="shared" si="1"/>
        <v>0</v>
      </c>
      <c r="L37" s="78">
        <v>0</v>
      </c>
      <c r="M37" s="10">
        <f t="shared" si="2"/>
        <v>0</v>
      </c>
      <c r="N37" s="78">
        <v>0</v>
      </c>
      <c r="O37" s="10">
        <f t="shared" si="3"/>
        <v>0</v>
      </c>
      <c r="P37" s="78">
        <v>0</v>
      </c>
      <c r="Q37" s="8">
        <f t="shared" si="4"/>
        <v>0</v>
      </c>
      <c r="R37" s="78">
        <v>0</v>
      </c>
      <c r="S37" s="10">
        <f t="shared" si="5"/>
        <v>0</v>
      </c>
      <c r="T37" s="78">
        <v>0</v>
      </c>
      <c r="U37" s="30"/>
      <c r="V37" s="8">
        <f t="shared" si="6"/>
        <v>0</v>
      </c>
      <c r="W37" s="92" t="s">
        <v>50</v>
      </c>
      <c r="X37" s="10" t="str">
        <f t="shared" si="7"/>
        <v>0</v>
      </c>
      <c r="Y37" s="78">
        <v>0</v>
      </c>
      <c r="Z37" s="25" t="str">
        <f t="shared" si="8"/>
        <v>0</v>
      </c>
      <c r="AA37" s="26">
        <f t="shared" si="9"/>
        <v>0</v>
      </c>
      <c r="AB37" s="24">
        <f t="shared" si="10"/>
        <v>0</v>
      </c>
      <c r="AC37" s="78">
        <v>0</v>
      </c>
      <c r="AD37" s="8">
        <f t="shared" si="11"/>
        <v>0</v>
      </c>
      <c r="AE37" s="96">
        <v>289</v>
      </c>
      <c r="AF37" s="10">
        <f t="shared" si="12"/>
        <v>289</v>
      </c>
      <c r="AG37" s="92" t="s">
        <v>41</v>
      </c>
      <c r="AH37" s="10" t="str">
        <f>_xlfn.IFS(AG37="91-100","-28",AG37="81-90","-24",AG37="71-80","-20",AG37="61-70","-16",AG37="51-60","-11.5",AG37="41-50","-7.5",AG37="33-40","-3.5",AG37="assente","0")</f>
        <v>-20</v>
      </c>
      <c r="AI37" s="92" t="s">
        <v>52</v>
      </c>
      <c r="AJ37" s="10" t="str">
        <f t="shared" si="16"/>
        <v>0</v>
      </c>
      <c r="AK37" s="91"/>
      <c r="AL37" s="28">
        <f t="shared" si="15"/>
        <v>1269</v>
      </c>
      <c r="AM37" s="91"/>
      <c r="AN37" s="91"/>
      <c r="AO37" s="91"/>
      <c r="AP37" s="91"/>
      <c r="AQ37" s="91"/>
      <c r="AR37" s="91"/>
      <c r="AS37" s="91"/>
      <c r="AT37" s="91"/>
      <c r="AU37" s="91"/>
      <c r="AV37" s="91"/>
    </row>
    <row r="38" spans="1:48" x14ac:dyDescent="0.25">
      <c r="A38" s="6">
        <v>26</v>
      </c>
      <c r="B38" s="74" t="s">
        <v>340</v>
      </c>
      <c r="C38" s="78" t="s">
        <v>215</v>
      </c>
      <c r="D38" s="83" t="s">
        <v>341</v>
      </c>
      <c r="E38" s="89" t="s">
        <v>342</v>
      </c>
      <c r="G38" s="9">
        <v>1000</v>
      </c>
      <c r="H38" s="45" t="s">
        <v>5</v>
      </c>
      <c r="I38" s="8">
        <f t="shared" si="0"/>
        <v>-12</v>
      </c>
      <c r="J38" s="78">
        <v>1</v>
      </c>
      <c r="K38" s="8">
        <f t="shared" si="1"/>
        <v>-12</v>
      </c>
      <c r="L38" s="78">
        <v>0</v>
      </c>
      <c r="M38" s="10">
        <f t="shared" si="2"/>
        <v>0</v>
      </c>
      <c r="N38" s="78">
        <v>0</v>
      </c>
      <c r="O38" s="10">
        <f t="shared" si="3"/>
        <v>0</v>
      </c>
      <c r="P38" s="78">
        <v>0</v>
      </c>
      <c r="Q38" s="8">
        <f t="shared" si="4"/>
        <v>0</v>
      </c>
      <c r="R38" s="78">
        <v>0</v>
      </c>
      <c r="S38" s="10">
        <f t="shared" si="5"/>
        <v>0</v>
      </c>
      <c r="T38" s="78">
        <v>0</v>
      </c>
      <c r="U38" s="30"/>
      <c r="V38" s="8">
        <f t="shared" si="6"/>
        <v>0</v>
      </c>
      <c r="W38" s="92" t="s">
        <v>50</v>
      </c>
      <c r="X38" s="10" t="str">
        <f t="shared" si="7"/>
        <v>0</v>
      </c>
      <c r="Y38" s="78">
        <v>0</v>
      </c>
      <c r="Z38" s="25" t="str">
        <f t="shared" si="8"/>
        <v>0</v>
      </c>
      <c r="AA38" s="26">
        <f t="shared" si="9"/>
        <v>0</v>
      </c>
      <c r="AB38" s="24">
        <f t="shared" si="10"/>
        <v>0</v>
      </c>
      <c r="AC38" s="78">
        <v>0</v>
      </c>
      <c r="AD38" s="8">
        <f t="shared" si="11"/>
        <v>0</v>
      </c>
      <c r="AE38" s="96">
        <v>305</v>
      </c>
      <c r="AF38" s="10">
        <f t="shared" si="12"/>
        <v>305</v>
      </c>
      <c r="AG38" s="92" t="s">
        <v>55</v>
      </c>
      <c r="AH38" s="10">
        <v>-7.5</v>
      </c>
      <c r="AI38" s="92" t="s">
        <v>52</v>
      </c>
      <c r="AJ38" s="10" t="str">
        <f t="shared" si="16"/>
        <v>0</v>
      </c>
      <c r="AL38" s="28">
        <f t="shared" si="15"/>
        <v>1273.5</v>
      </c>
    </row>
    <row r="39" spans="1:48" x14ac:dyDescent="0.25">
      <c r="A39" s="6">
        <v>27</v>
      </c>
      <c r="B39" s="74" t="s">
        <v>265</v>
      </c>
      <c r="C39" s="78" t="s">
        <v>266</v>
      </c>
      <c r="D39" s="83" t="s">
        <v>267</v>
      </c>
      <c r="E39" s="89" t="s">
        <v>268</v>
      </c>
      <c r="G39" s="9">
        <v>1000</v>
      </c>
      <c r="H39" s="45" t="s">
        <v>6</v>
      </c>
      <c r="I39" s="8">
        <f t="shared" si="0"/>
        <v>0</v>
      </c>
      <c r="J39" s="78">
        <v>2</v>
      </c>
      <c r="K39" s="8">
        <f t="shared" si="1"/>
        <v>-24</v>
      </c>
      <c r="L39" s="78">
        <v>0</v>
      </c>
      <c r="M39" s="10">
        <f t="shared" si="2"/>
        <v>0</v>
      </c>
      <c r="N39" s="78">
        <v>0</v>
      </c>
      <c r="O39" s="10">
        <f t="shared" si="3"/>
        <v>0</v>
      </c>
      <c r="P39" s="78">
        <v>0</v>
      </c>
      <c r="Q39" s="8">
        <f t="shared" si="4"/>
        <v>0</v>
      </c>
      <c r="R39" s="78">
        <v>0</v>
      </c>
      <c r="S39" s="10">
        <f t="shared" si="5"/>
        <v>0</v>
      </c>
      <c r="T39" s="78">
        <v>0</v>
      </c>
      <c r="U39" s="30"/>
      <c r="V39" s="8">
        <f t="shared" si="6"/>
        <v>0</v>
      </c>
      <c r="W39" s="92" t="s">
        <v>50</v>
      </c>
      <c r="X39" s="10" t="str">
        <f t="shared" si="7"/>
        <v>0</v>
      </c>
      <c r="Y39" s="95">
        <v>0</v>
      </c>
      <c r="Z39" s="25" t="str">
        <f t="shared" si="8"/>
        <v>0</v>
      </c>
      <c r="AA39" s="26">
        <f t="shared" si="9"/>
        <v>0</v>
      </c>
      <c r="AB39" s="24">
        <f t="shared" si="10"/>
        <v>0</v>
      </c>
      <c r="AC39" s="78">
        <v>0</v>
      </c>
      <c r="AD39" s="8">
        <f t="shared" si="11"/>
        <v>0</v>
      </c>
      <c r="AE39" s="96">
        <v>306</v>
      </c>
      <c r="AF39" s="10">
        <f t="shared" si="12"/>
        <v>306</v>
      </c>
      <c r="AG39" s="92" t="s">
        <v>55</v>
      </c>
      <c r="AH39" s="10">
        <v>-7.5</v>
      </c>
      <c r="AI39" s="92" t="s">
        <v>52</v>
      </c>
      <c r="AJ39" s="10" t="str">
        <f t="shared" si="16"/>
        <v>0</v>
      </c>
      <c r="AL39" s="28">
        <f t="shared" si="15"/>
        <v>1274.5</v>
      </c>
    </row>
    <row r="40" spans="1:48" x14ac:dyDescent="0.25">
      <c r="A40" s="6">
        <v>28</v>
      </c>
      <c r="B40" s="41" t="s">
        <v>96</v>
      </c>
      <c r="C40" s="42" t="s">
        <v>97</v>
      </c>
      <c r="D40" s="43" t="s">
        <v>98</v>
      </c>
      <c r="E40" s="44" t="s">
        <v>358</v>
      </c>
      <c r="G40" s="9">
        <v>1000</v>
      </c>
      <c r="H40" s="45" t="s">
        <v>6</v>
      </c>
      <c r="I40" s="8">
        <f t="shared" si="0"/>
        <v>0</v>
      </c>
      <c r="J40" s="42">
        <v>0</v>
      </c>
      <c r="K40" s="8">
        <f t="shared" si="1"/>
        <v>0</v>
      </c>
      <c r="L40" s="42">
        <v>0</v>
      </c>
      <c r="M40" s="10">
        <f t="shared" si="2"/>
        <v>0</v>
      </c>
      <c r="N40" s="42">
        <v>0</v>
      </c>
      <c r="O40" s="10">
        <f t="shared" si="3"/>
        <v>0</v>
      </c>
      <c r="P40" s="42">
        <v>0</v>
      </c>
      <c r="Q40" s="8">
        <f t="shared" si="4"/>
        <v>0</v>
      </c>
      <c r="R40" s="42">
        <v>0</v>
      </c>
      <c r="S40" s="10">
        <f t="shared" si="5"/>
        <v>0</v>
      </c>
      <c r="T40" s="42">
        <v>0</v>
      </c>
      <c r="U40" s="30"/>
      <c r="V40" s="8">
        <f t="shared" si="6"/>
        <v>0</v>
      </c>
      <c r="W40" s="46" t="s">
        <v>50</v>
      </c>
      <c r="X40" s="10" t="str">
        <f t="shared" si="7"/>
        <v>0</v>
      </c>
      <c r="Y40" s="42">
        <v>0</v>
      </c>
      <c r="Z40" s="25" t="str">
        <f t="shared" si="8"/>
        <v>0</v>
      </c>
      <c r="AA40" s="26">
        <f t="shared" si="9"/>
        <v>0</v>
      </c>
      <c r="AB40" s="24">
        <f t="shared" si="10"/>
        <v>0</v>
      </c>
      <c r="AC40" s="42">
        <v>0</v>
      </c>
      <c r="AD40" s="8">
        <f t="shared" si="11"/>
        <v>0</v>
      </c>
      <c r="AE40" s="42">
        <v>297</v>
      </c>
      <c r="AF40" s="10">
        <f t="shared" si="12"/>
        <v>297</v>
      </c>
      <c r="AG40" s="46" t="s">
        <v>41</v>
      </c>
      <c r="AH40" s="10" t="str">
        <f>_xlfn.IFS(AG40="91-100","-28",AG40="81-90","-24",AG40="71-80","-20",AG40="61-70","-16",AG40="51-60","-11.5",AG40="41-50","-7.5",AG40="33-40","-3.5",AG40="assente","0")</f>
        <v>-20</v>
      </c>
      <c r="AI40" s="46" t="s">
        <v>52</v>
      </c>
      <c r="AJ40" s="10" t="str">
        <f t="shared" si="16"/>
        <v>0</v>
      </c>
      <c r="AL40" s="28">
        <f t="shared" si="15"/>
        <v>1277</v>
      </c>
    </row>
    <row r="41" spans="1:48" x14ac:dyDescent="0.25">
      <c r="A41" s="6">
        <v>29</v>
      </c>
      <c r="B41" s="41" t="s">
        <v>90</v>
      </c>
      <c r="C41" s="42" t="s">
        <v>91</v>
      </c>
      <c r="D41" s="43" t="s">
        <v>92</v>
      </c>
      <c r="E41" s="44" t="s">
        <v>356</v>
      </c>
      <c r="G41" s="9">
        <v>1000</v>
      </c>
      <c r="H41" s="45" t="s">
        <v>6</v>
      </c>
      <c r="I41" s="8">
        <f t="shared" si="0"/>
        <v>0</v>
      </c>
      <c r="J41" s="42">
        <v>0</v>
      </c>
      <c r="K41" s="8">
        <f t="shared" si="1"/>
        <v>0</v>
      </c>
      <c r="L41" s="42">
        <v>0</v>
      </c>
      <c r="M41" s="10">
        <f t="shared" si="2"/>
        <v>0</v>
      </c>
      <c r="N41" s="42">
        <v>0</v>
      </c>
      <c r="O41" s="10">
        <f t="shared" si="3"/>
        <v>0</v>
      </c>
      <c r="P41" s="42">
        <v>0</v>
      </c>
      <c r="Q41" s="8">
        <f t="shared" si="4"/>
        <v>0</v>
      </c>
      <c r="R41" s="42">
        <v>0</v>
      </c>
      <c r="S41" s="10">
        <f t="shared" si="5"/>
        <v>0</v>
      </c>
      <c r="T41" s="42">
        <v>0</v>
      </c>
      <c r="U41" s="30"/>
      <c r="V41" s="8">
        <f t="shared" si="6"/>
        <v>0</v>
      </c>
      <c r="W41" s="46" t="s">
        <v>50</v>
      </c>
      <c r="X41" s="10" t="str">
        <f t="shared" si="7"/>
        <v>0</v>
      </c>
      <c r="Y41" s="42">
        <v>0</v>
      </c>
      <c r="Z41" s="25" t="str">
        <f t="shared" si="8"/>
        <v>0</v>
      </c>
      <c r="AA41" s="26">
        <f t="shared" si="9"/>
        <v>0</v>
      </c>
      <c r="AB41" s="24">
        <f t="shared" si="10"/>
        <v>0</v>
      </c>
      <c r="AC41" s="42">
        <v>0</v>
      </c>
      <c r="AD41" s="8">
        <f t="shared" si="11"/>
        <v>0</v>
      </c>
      <c r="AE41" s="42">
        <v>288</v>
      </c>
      <c r="AF41" s="10">
        <f t="shared" si="12"/>
        <v>288</v>
      </c>
      <c r="AG41" s="46" t="s">
        <v>55</v>
      </c>
      <c r="AH41" s="10">
        <v>-7.5</v>
      </c>
      <c r="AI41" s="46" t="s">
        <v>52</v>
      </c>
      <c r="AJ41" s="10" t="str">
        <f t="shared" si="16"/>
        <v>0</v>
      </c>
      <c r="AL41" s="28">
        <f t="shared" si="15"/>
        <v>1280.5</v>
      </c>
    </row>
    <row r="42" spans="1:48" x14ac:dyDescent="0.25">
      <c r="A42" s="6">
        <v>30</v>
      </c>
      <c r="B42" s="41" t="s">
        <v>111</v>
      </c>
      <c r="C42" s="42" t="s">
        <v>112</v>
      </c>
      <c r="D42" s="43" t="s">
        <v>113</v>
      </c>
      <c r="E42" s="44" t="s">
        <v>363</v>
      </c>
      <c r="G42" s="9">
        <v>1000</v>
      </c>
      <c r="H42" s="45" t="s">
        <v>6</v>
      </c>
      <c r="I42" s="8">
        <f t="shared" si="0"/>
        <v>0</v>
      </c>
      <c r="J42" s="42">
        <v>0</v>
      </c>
      <c r="K42" s="8">
        <f t="shared" si="1"/>
        <v>0</v>
      </c>
      <c r="L42" s="42">
        <v>0</v>
      </c>
      <c r="M42" s="10">
        <f t="shared" si="2"/>
        <v>0</v>
      </c>
      <c r="N42" s="42">
        <v>0</v>
      </c>
      <c r="O42" s="10">
        <f t="shared" si="3"/>
        <v>0</v>
      </c>
      <c r="P42" s="42">
        <v>0</v>
      </c>
      <c r="Q42" s="8">
        <f t="shared" si="4"/>
        <v>0</v>
      </c>
      <c r="R42" s="42">
        <v>0</v>
      </c>
      <c r="S42" s="10">
        <f t="shared" si="5"/>
        <v>0</v>
      </c>
      <c r="T42" s="42">
        <v>0</v>
      </c>
      <c r="U42" s="30"/>
      <c r="V42" s="8">
        <f t="shared" si="6"/>
        <v>0</v>
      </c>
      <c r="W42" s="46" t="s">
        <v>23</v>
      </c>
      <c r="X42" s="10" t="str">
        <f t="shared" si="7"/>
        <v>22</v>
      </c>
      <c r="Y42" s="42">
        <v>0</v>
      </c>
      <c r="Z42" s="25" t="str">
        <f t="shared" si="8"/>
        <v>0</v>
      </c>
      <c r="AA42" s="26">
        <f t="shared" si="9"/>
        <v>0</v>
      </c>
      <c r="AB42" s="24">
        <f t="shared" si="10"/>
        <v>0</v>
      </c>
      <c r="AC42" s="42">
        <v>0</v>
      </c>
      <c r="AD42" s="8">
        <f t="shared" si="11"/>
        <v>0</v>
      </c>
      <c r="AE42" s="42">
        <v>275</v>
      </c>
      <c r="AF42" s="10">
        <f t="shared" si="12"/>
        <v>275</v>
      </c>
      <c r="AG42" s="46" t="s">
        <v>42</v>
      </c>
      <c r="AH42" s="10" t="str">
        <f>_xlfn.IFS(AG42="91-100","-28",AG42="81-90","-24",AG42="71-80","-20",AG42="61-70","-16",AG42="51-60","-11.5",AG42="41-50","-7.5",AG42="33-40","-3.5",AG42="assente","0")</f>
        <v>-16</v>
      </c>
      <c r="AI42" s="46" t="s">
        <v>52</v>
      </c>
      <c r="AJ42" s="10" t="str">
        <f t="shared" si="16"/>
        <v>0</v>
      </c>
      <c r="AL42" s="28">
        <f t="shared" si="15"/>
        <v>1281</v>
      </c>
    </row>
    <row r="43" spans="1:48" x14ac:dyDescent="0.25">
      <c r="A43" s="6">
        <v>31</v>
      </c>
      <c r="B43" s="74" t="s">
        <v>314</v>
      </c>
      <c r="C43" s="78" t="s">
        <v>109</v>
      </c>
      <c r="D43" s="83" t="s">
        <v>315</v>
      </c>
      <c r="E43" s="89" t="s">
        <v>316</v>
      </c>
      <c r="G43" s="9">
        <v>1000</v>
      </c>
      <c r="H43" s="45" t="s">
        <v>6</v>
      </c>
      <c r="I43" s="8">
        <f t="shared" si="0"/>
        <v>0</v>
      </c>
      <c r="J43" s="78">
        <v>0</v>
      </c>
      <c r="K43" s="8">
        <f t="shared" si="1"/>
        <v>0</v>
      </c>
      <c r="L43" s="78">
        <v>0</v>
      </c>
      <c r="M43" s="10">
        <f t="shared" si="2"/>
        <v>0</v>
      </c>
      <c r="N43" s="78">
        <v>0</v>
      </c>
      <c r="O43" s="10">
        <f t="shared" si="3"/>
        <v>0</v>
      </c>
      <c r="P43" s="78">
        <v>0</v>
      </c>
      <c r="Q43" s="8">
        <f t="shared" si="4"/>
        <v>0</v>
      </c>
      <c r="R43" s="78">
        <v>0</v>
      </c>
      <c r="S43" s="10">
        <f t="shared" si="5"/>
        <v>0</v>
      </c>
      <c r="T43" s="78">
        <v>0</v>
      </c>
      <c r="U43" s="30"/>
      <c r="V43" s="8">
        <f t="shared" si="6"/>
        <v>0</v>
      </c>
      <c r="W43" s="92" t="s">
        <v>50</v>
      </c>
      <c r="X43" s="10" t="str">
        <f t="shared" si="7"/>
        <v>0</v>
      </c>
      <c r="Y43" s="95">
        <v>0</v>
      </c>
      <c r="Z43" s="25" t="str">
        <f t="shared" si="8"/>
        <v>0</v>
      </c>
      <c r="AA43" s="26">
        <f t="shared" si="9"/>
        <v>0</v>
      </c>
      <c r="AB43" s="24">
        <f t="shared" si="10"/>
        <v>0</v>
      </c>
      <c r="AC43" s="78">
        <v>0</v>
      </c>
      <c r="AD43" s="8">
        <f t="shared" si="11"/>
        <v>0</v>
      </c>
      <c r="AE43" s="96">
        <v>301</v>
      </c>
      <c r="AF43" s="10">
        <f t="shared" si="12"/>
        <v>301</v>
      </c>
      <c r="AG43" s="92" t="s">
        <v>41</v>
      </c>
      <c r="AH43" s="10" t="str">
        <f>_xlfn.IFS(AG43="91-100","-28",AG43="81-90","-24",AG43="71-80","-20",AG43="61-70","-16",AG43="51-60","-11.5",AG43="41-50","-7.5",AG43="33-40","-3.5",AG43="assente","0")</f>
        <v>-20</v>
      </c>
      <c r="AI43" s="92" t="s">
        <v>52</v>
      </c>
      <c r="AJ43" s="10" t="str">
        <f t="shared" si="16"/>
        <v>0</v>
      </c>
      <c r="AL43" s="28">
        <f t="shared" si="15"/>
        <v>1281</v>
      </c>
    </row>
    <row r="44" spans="1:48" x14ac:dyDescent="0.25">
      <c r="A44" s="6">
        <v>32</v>
      </c>
      <c r="B44" s="41" t="s">
        <v>81</v>
      </c>
      <c r="C44" s="42" t="s">
        <v>82</v>
      </c>
      <c r="D44" s="43" t="s">
        <v>83</v>
      </c>
      <c r="E44" s="44" t="s">
        <v>353</v>
      </c>
      <c r="G44" s="9">
        <v>1000</v>
      </c>
      <c r="H44" s="45" t="s">
        <v>6</v>
      </c>
      <c r="I44" s="8">
        <f t="shared" si="0"/>
        <v>0</v>
      </c>
      <c r="J44" s="42">
        <v>0</v>
      </c>
      <c r="K44" s="8">
        <f t="shared" si="1"/>
        <v>0</v>
      </c>
      <c r="L44" s="42">
        <v>0</v>
      </c>
      <c r="M44" s="10">
        <f t="shared" si="2"/>
        <v>0</v>
      </c>
      <c r="N44" s="42">
        <v>0</v>
      </c>
      <c r="O44" s="10">
        <f t="shared" si="3"/>
        <v>0</v>
      </c>
      <c r="P44" s="42">
        <v>0</v>
      </c>
      <c r="Q44" s="8">
        <f t="shared" si="4"/>
        <v>0</v>
      </c>
      <c r="R44" s="42">
        <v>0</v>
      </c>
      <c r="S44" s="10">
        <f t="shared" si="5"/>
        <v>0</v>
      </c>
      <c r="T44" s="42">
        <v>0</v>
      </c>
      <c r="U44" s="30"/>
      <c r="V44" s="8">
        <f t="shared" si="6"/>
        <v>0</v>
      </c>
      <c r="W44" s="46" t="s">
        <v>50</v>
      </c>
      <c r="X44" s="10" t="str">
        <f t="shared" si="7"/>
        <v>0</v>
      </c>
      <c r="Y44" s="42">
        <v>0</v>
      </c>
      <c r="Z44" s="25" t="str">
        <f t="shared" si="8"/>
        <v>0</v>
      </c>
      <c r="AA44" s="26">
        <f t="shared" si="9"/>
        <v>0</v>
      </c>
      <c r="AB44" s="24">
        <f t="shared" si="10"/>
        <v>0</v>
      </c>
      <c r="AC44" s="42">
        <v>0</v>
      </c>
      <c r="AD44" s="8">
        <f t="shared" si="11"/>
        <v>0</v>
      </c>
      <c r="AE44" s="42">
        <v>304</v>
      </c>
      <c r="AF44" s="10">
        <f t="shared" si="12"/>
        <v>304</v>
      </c>
      <c r="AG44" s="46" t="s">
        <v>41</v>
      </c>
      <c r="AH44" s="10" t="str">
        <f>_xlfn.IFS(AG44="91-100","-28",AG44="81-90","-24",AG44="71-80","-20",AG44="61-70","-16",AG44="51-60","-11.5",AG44="41-50","-7.5",AG44="33-40","-3.5",AG44="assente","0")</f>
        <v>-20</v>
      </c>
      <c r="AI44" s="46" t="s">
        <v>52</v>
      </c>
      <c r="AJ44" s="10" t="str">
        <f t="shared" si="16"/>
        <v>0</v>
      </c>
      <c r="AL44" s="28">
        <f t="shared" si="15"/>
        <v>1284</v>
      </c>
    </row>
    <row r="45" spans="1:48" x14ac:dyDescent="0.25">
      <c r="A45" s="6">
        <v>33</v>
      </c>
      <c r="B45" s="41" t="s">
        <v>154</v>
      </c>
      <c r="C45" s="42" t="s">
        <v>155</v>
      </c>
      <c r="D45" s="43" t="s">
        <v>156</v>
      </c>
      <c r="E45" s="44" t="s">
        <v>378</v>
      </c>
      <c r="G45" s="9">
        <v>1000</v>
      </c>
      <c r="H45" s="45" t="s">
        <v>6</v>
      </c>
      <c r="I45" s="8">
        <f t="shared" ref="I45:I76" si="17">IF(H45="si",-12,0)</f>
        <v>0</v>
      </c>
      <c r="J45" s="42">
        <v>0</v>
      </c>
      <c r="K45" s="8">
        <f t="shared" ref="K45:K76" si="18">J45*-12</f>
        <v>0</v>
      </c>
      <c r="L45" s="42">
        <v>0</v>
      </c>
      <c r="M45" s="10">
        <f t="shared" ref="M45:M76" si="19">L45*-12</f>
        <v>0</v>
      </c>
      <c r="N45" s="42">
        <v>0</v>
      </c>
      <c r="O45" s="10">
        <f t="shared" ref="O45:O76" si="20">N45*-12</f>
        <v>0</v>
      </c>
      <c r="P45" s="42">
        <v>0</v>
      </c>
      <c r="Q45" s="8">
        <f t="shared" ref="Q45:Q76" si="21">P45*-12</f>
        <v>0</v>
      </c>
      <c r="R45" s="42">
        <v>0</v>
      </c>
      <c r="S45" s="10">
        <f t="shared" ref="S45:S76" si="22">R45*-12</f>
        <v>0</v>
      </c>
      <c r="T45" s="42">
        <v>0</v>
      </c>
      <c r="U45" s="30"/>
      <c r="V45" s="8">
        <f t="shared" ref="V45:V76" si="23">IF(H45=U45,T45*-12,0)</f>
        <v>0</v>
      </c>
      <c r="W45" s="46" t="s">
        <v>50</v>
      </c>
      <c r="X45" s="10" t="str">
        <f t="shared" ref="X45:X76" si="24">_xlfn.IFS(W45="da 4132,01 a 4468,00","1",W45="da 4648,01 a 5164,00","2",W45="da 5164,01 a 5733,00","3",W45="da 5733,01 a 6300,00","4",W45="da 6300,01 a 6817,00","7",W45="da 6817,01 a 7385,00","11",W45="da 7385,01 a 7953,00","16",W45="da 7953,01 a 8522,00","22",W45="da 8522,01 a 9090,00","29",W45="senza reddito","0")</f>
        <v>0</v>
      </c>
      <c r="Y45" s="42">
        <v>0</v>
      </c>
      <c r="Z45" s="25" t="str">
        <f t="shared" ref="Z45:Z76" si="25">IF(Y45=0,"0",(Y45-9090)/516)</f>
        <v>0</v>
      </c>
      <c r="AA45" s="26">
        <f t="shared" ref="AA45:AA76" si="26">ROUNDDOWN(Z45,0)</f>
        <v>0</v>
      </c>
      <c r="AB45" s="24">
        <f t="shared" ref="AB45:AB76" si="27">AA45*12</f>
        <v>0</v>
      </c>
      <c r="AC45" s="42">
        <v>0</v>
      </c>
      <c r="AD45" s="8">
        <f t="shared" ref="AD45:AD76" si="28">AC45*-1</f>
        <v>0</v>
      </c>
      <c r="AE45" s="42">
        <v>312</v>
      </c>
      <c r="AF45" s="10">
        <f t="shared" ref="AF45:AF76" si="29">AE45*1</f>
        <v>312</v>
      </c>
      <c r="AG45" s="46" t="s">
        <v>39</v>
      </c>
      <c r="AH45" s="10" t="str">
        <f>_xlfn.IFS(AG45="91-100","-28",AG45="81-90","-24",AG45="71-80","-20",AG45="61-70","-16",AG45="51-60","-11.5",AG45="41-50","-7.5",AG45="33-40","-3.5",AG45="assente","0")</f>
        <v>-28</v>
      </c>
      <c r="AI45" s="46" t="s">
        <v>52</v>
      </c>
      <c r="AJ45" s="10" t="str">
        <f t="shared" si="16"/>
        <v>0</v>
      </c>
      <c r="AL45" s="28">
        <f t="shared" ref="AL45:AL76" si="30">G45+I45+K45+M45+O45+Q45+S45+V45+X45+AB45+AD45+AF45+AH45+AJ45</f>
        <v>1284</v>
      </c>
    </row>
    <row r="46" spans="1:48" x14ac:dyDescent="0.25">
      <c r="A46" s="6">
        <v>34</v>
      </c>
      <c r="B46" s="74" t="s">
        <v>290</v>
      </c>
      <c r="C46" s="78" t="s">
        <v>291</v>
      </c>
      <c r="D46" s="83" t="s">
        <v>292</v>
      </c>
      <c r="E46" s="89" t="s">
        <v>293</v>
      </c>
      <c r="G46" s="9">
        <v>1000</v>
      </c>
      <c r="H46" s="45" t="s">
        <v>6</v>
      </c>
      <c r="I46" s="8">
        <f t="shared" si="17"/>
        <v>0</v>
      </c>
      <c r="J46" s="78">
        <v>0</v>
      </c>
      <c r="K46" s="8">
        <f t="shared" si="18"/>
        <v>0</v>
      </c>
      <c r="L46" s="78">
        <v>0</v>
      </c>
      <c r="M46" s="10">
        <f t="shared" si="19"/>
        <v>0</v>
      </c>
      <c r="N46" s="78">
        <v>0</v>
      </c>
      <c r="O46" s="10">
        <f t="shared" si="20"/>
        <v>0</v>
      </c>
      <c r="P46" s="78">
        <v>0</v>
      </c>
      <c r="Q46" s="8">
        <f t="shared" si="21"/>
        <v>0</v>
      </c>
      <c r="R46" s="78">
        <v>0</v>
      </c>
      <c r="S46" s="10">
        <f t="shared" si="22"/>
        <v>0</v>
      </c>
      <c r="T46" s="78">
        <v>0</v>
      </c>
      <c r="U46" s="30"/>
      <c r="V46" s="8">
        <f t="shared" si="23"/>
        <v>0</v>
      </c>
      <c r="W46" s="92" t="s">
        <v>50</v>
      </c>
      <c r="X46" s="10" t="str">
        <f t="shared" si="24"/>
        <v>0</v>
      </c>
      <c r="Y46" s="95">
        <v>0</v>
      </c>
      <c r="Z46" s="25" t="str">
        <f t="shared" si="25"/>
        <v>0</v>
      </c>
      <c r="AA46" s="26">
        <f t="shared" si="26"/>
        <v>0</v>
      </c>
      <c r="AB46" s="24">
        <f t="shared" si="27"/>
        <v>0</v>
      </c>
      <c r="AC46" s="78">
        <v>0</v>
      </c>
      <c r="AD46" s="8">
        <f t="shared" si="28"/>
        <v>0</v>
      </c>
      <c r="AE46" s="96">
        <v>304</v>
      </c>
      <c r="AF46" s="10">
        <f t="shared" si="29"/>
        <v>304</v>
      </c>
      <c r="AG46" s="92" t="s">
        <v>41</v>
      </c>
      <c r="AH46" s="10" t="str">
        <f>_xlfn.IFS(AG46="91-100","-28",AG46="81-90","-24",AG46="71-80","-20",AG46="61-70","-16",AG46="51-60","-11.5",AG46="41-50","-7.5",AG46="33-40","-3.5",AG46="assente","0")</f>
        <v>-20</v>
      </c>
      <c r="AI46" s="92" t="s">
        <v>52</v>
      </c>
      <c r="AJ46" s="10" t="str">
        <f t="shared" si="16"/>
        <v>0</v>
      </c>
      <c r="AL46" s="28">
        <f t="shared" si="30"/>
        <v>1284</v>
      </c>
    </row>
    <row r="47" spans="1:48" x14ac:dyDescent="0.25">
      <c r="A47" s="6">
        <v>35</v>
      </c>
      <c r="B47" s="74" t="s">
        <v>261</v>
      </c>
      <c r="C47" s="78" t="s">
        <v>262</v>
      </c>
      <c r="D47" s="83" t="s">
        <v>263</v>
      </c>
      <c r="E47" s="89" t="s">
        <v>264</v>
      </c>
      <c r="G47" s="9">
        <v>1000</v>
      </c>
      <c r="H47" s="45" t="s">
        <v>6</v>
      </c>
      <c r="I47" s="8">
        <f t="shared" si="17"/>
        <v>0</v>
      </c>
      <c r="J47" s="78">
        <v>0</v>
      </c>
      <c r="K47" s="8">
        <f t="shared" si="18"/>
        <v>0</v>
      </c>
      <c r="L47" s="78">
        <v>0</v>
      </c>
      <c r="M47" s="10">
        <f t="shared" si="19"/>
        <v>0</v>
      </c>
      <c r="N47" s="78">
        <v>0</v>
      </c>
      <c r="O47" s="10">
        <f t="shared" si="20"/>
        <v>0</v>
      </c>
      <c r="P47" s="78">
        <v>0</v>
      </c>
      <c r="Q47" s="8">
        <f t="shared" si="21"/>
        <v>0</v>
      </c>
      <c r="R47" s="78">
        <v>0</v>
      </c>
      <c r="S47" s="10">
        <f t="shared" si="22"/>
        <v>0</v>
      </c>
      <c r="T47" s="78">
        <v>0</v>
      </c>
      <c r="U47" s="30"/>
      <c r="V47" s="8">
        <f t="shared" si="23"/>
        <v>0</v>
      </c>
      <c r="W47" s="92" t="s">
        <v>19</v>
      </c>
      <c r="X47" s="10" t="str">
        <f t="shared" si="24"/>
        <v>4</v>
      </c>
      <c r="Y47" s="95">
        <v>0</v>
      </c>
      <c r="Z47" s="25" t="str">
        <f t="shared" si="25"/>
        <v>0</v>
      </c>
      <c r="AA47" s="26">
        <f t="shared" si="26"/>
        <v>0</v>
      </c>
      <c r="AB47" s="24">
        <f t="shared" si="27"/>
        <v>0</v>
      </c>
      <c r="AC47" s="78">
        <v>0</v>
      </c>
      <c r="AD47" s="8">
        <f t="shared" si="28"/>
        <v>0</v>
      </c>
      <c r="AE47" s="96">
        <v>290</v>
      </c>
      <c r="AF47" s="10">
        <f t="shared" si="29"/>
        <v>290</v>
      </c>
      <c r="AG47" s="92" t="s">
        <v>55</v>
      </c>
      <c r="AH47" s="10">
        <v>-7.5</v>
      </c>
      <c r="AI47" s="92" t="s">
        <v>52</v>
      </c>
      <c r="AJ47" s="10" t="str">
        <f t="shared" si="16"/>
        <v>0</v>
      </c>
      <c r="AL47" s="28">
        <f t="shared" si="30"/>
        <v>1286.5</v>
      </c>
    </row>
    <row r="48" spans="1:48" x14ac:dyDescent="0.25">
      <c r="A48" s="6">
        <v>36</v>
      </c>
      <c r="B48" s="74" t="s">
        <v>239</v>
      </c>
      <c r="C48" s="78" t="s">
        <v>240</v>
      </c>
      <c r="D48" s="83" t="s">
        <v>241</v>
      </c>
      <c r="E48" s="89" t="s">
        <v>242</v>
      </c>
      <c r="G48" s="9">
        <v>1000</v>
      </c>
      <c r="H48" s="45" t="s">
        <v>6</v>
      </c>
      <c r="I48" s="8">
        <f t="shared" si="17"/>
        <v>0</v>
      </c>
      <c r="J48" s="78">
        <v>0</v>
      </c>
      <c r="K48" s="8">
        <f t="shared" si="18"/>
        <v>0</v>
      </c>
      <c r="L48" s="78">
        <v>0</v>
      </c>
      <c r="M48" s="10">
        <f t="shared" si="19"/>
        <v>0</v>
      </c>
      <c r="N48" s="78">
        <v>0</v>
      </c>
      <c r="O48" s="10">
        <f t="shared" si="20"/>
        <v>0</v>
      </c>
      <c r="P48" s="78">
        <v>0</v>
      </c>
      <c r="Q48" s="8">
        <f t="shared" si="21"/>
        <v>0</v>
      </c>
      <c r="R48" s="78">
        <v>0</v>
      </c>
      <c r="S48" s="10">
        <f t="shared" si="22"/>
        <v>0</v>
      </c>
      <c r="T48" s="78">
        <v>0</v>
      </c>
      <c r="U48" s="30"/>
      <c r="V48" s="8">
        <f t="shared" si="23"/>
        <v>0</v>
      </c>
      <c r="W48" s="92" t="s">
        <v>24</v>
      </c>
      <c r="X48" s="10" t="str">
        <f t="shared" si="24"/>
        <v>29</v>
      </c>
      <c r="Y48" s="95">
        <v>0</v>
      </c>
      <c r="Z48" s="25" t="str">
        <f t="shared" si="25"/>
        <v>0</v>
      </c>
      <c r="AA48" s="26">
        <f t="shared" si="26"/>
        <v>0</v>
      </c>
      <c r="AB48" s="24">
        <f t="shared" si="27"/>
        <v>0</v>
      </c>
      <c r="AC48" s="78">
        <v>0</v>
      </c>
      <c r="AD48" s="8">
        <f t="shared" si="28"/>
        <v>0</v>
      </c>
      <c r="AE48" s="96">
        <v>275</v>
      </c>
      <c r="AF48" s="10">
        <f t="shared" si="29"/>
        <v>275</v>
      </c>
      <c r="AG48" s="92" t="s">
        <v>43</v>
      </c>
      <c r="AH48" s="10">
        <v>-11.5</v>
      </c>
      <c r="AI48" s="92" t="s">
        <v>52</v>
      </c>
      <c r="AJ48" s="10" t="str">
        <f t="shared" si="16"/>
        <v>0</v>
      </c>
      <c r="AL48" s="28">
        <f t="shared" si="30"/>
        <v>1292.5</v>
      </c>
    </row>
    <row r="49" spans="1:48" x14ac:dyDescent="0.25">
      <c r="A49" s="6">
        <v>37</v>
      </c>
      <c r="B49" s="41" t="s">
        <v>172</v>
      </c>
      <c r="C49" s="42" t="s">
        <v>173</v>
      </c>
      <c r="D49" s="43" t="s">
        <v>174</v>
      </c>
      <c r="E49" s="44" t="s">
        <v>385</v>
      </c>
      <c r="G49" s="9">
        <v>1000</v>
      </c>
      <c r="H49" s="45" t="s">
        <v>5</v>
      </c>
      <c r="I49" s="8">
        <f t="shared" si="17"/>
        <v>-12</v>
      </c>
      <c r="J49" s="42">
        <v>1</v>
      </c>
      <c r="K49" s="8">
        <f t="shared" si="18"/>
        <v>-12</v>
      </c>
      <c r="L49" s="42">
        <v>0</v>
      </c>
      <c r="M49" s="10">
        <f t="shared" si="19"/>
        <v>0</v>
      </c>
      <c r="N49" s="42">
        <v>0</v>
      </c>
      <c r="O49" s="10">
        <f t="shared" si="20"/>
        <v>0</v>
      </c>
      <c r="P49" s="42">
        <v>0</v>
      </c>
      <c r="Q49" s="8">
        <f t="shared" si="21"/>
        <v>0</v>
      </c>
      <c r="R49" s="42">
        <v>0</v>
      </c>
      <c r="S49" s="10">
        <f t="shared" si="22"/>
        <v>0</v>
      </c>
      <c r="T49" s="42">
        <v>0</v>
      </c>
      <c r="U49" s="30"/>
      <c r="V49" s="8">
        <f t="shared" si="23"/>
        <v>0</v>
      </c>
      <c r="W49" s="46" t="s">
        <v>50</v>
      </c>
      <c r="X49" s="10" t="str">
        <f t="shared" si="24"/>
        <v>0</v>
      </c>
      <c r="Y49" s="42">
        <v>0</v>
      </c>
      <c r="Z49" s="25" t="str">
        <f t="shared" si="25"/>
        <v>0</v>
      </c>
      <c r="AA49" s="26">
        <f t="shared" si="26"/>
        <v>0</v>
      </c>
      <c r="AB49" s="24">
        <f t="shared" si="27"/>
        <v>0</v>
      </c>
      <c r="AC49" s="42">
        <v>0</v>
      </c>
      <c r="AD49" s="8">
        <f t="shared" si="28"/>
        <v>0</v>
      </c>
      <c r="AE49" s="42">
        <v>345</v>
      </c>
      <c r="AF49" s="10">
        <f t="shared" si="29"/>
        <v>345</v>
      </c>
      <c r="AG49" s="46" t="s">
        <v>39</v>
      </c>
      <c r="AH49" s="10" t="str">
        <f>_xlfn.IFS(AG49="91-100","-28",AG49="81-90","-24",AG49="71-80","-20",AG49="61-70","-16",AG49="51-60","-11.5",AG49="41-50","-7.5",AG49="33-40","-3.5",AG49="assente","0")</f>
        <v>-28</v>
      </c>
      <c r="AI49" s="46" t="s">
        <v>52</v>
      </c>
      <c r="AJ49" s="10" t="str">
        <f t="shared" si="16"/>
        <v>0</v>
      </c>
      <c r="AL49" s="28">
        <f t="shared" si="30"/>
        <v>1293</v>
      </c>
    </row>
    <row r="50" spans="1:48" x14ac:dyDescent="0.25">
      <c r="A50" s="6">
        <v>38</v>
      </c>
      <c r="B50" s="74" t="s">
        <v>258</v>
      </c>
      <c r="C50" s="78" t="s">
        <v>133</v>
      </c>
      <c r="D50" s="83" t="s">
        <v>259</v>
      </c>
      <c r="E50" s="89" t="s">
        <v>260</v>
      </c>
      <c r="G50" s="9">
        <v>1000</v>
      </c>
      <c r="H50" s="45" t="s">
        <v>6</v>
      </c>
      <c r="I50" s="8">
        <f t="shared" si="17"/>
        <v>0</v>
      </c>
      <c r="J50" s="78">
        <v>0</v>
      </c>
      <c r="K50" s="8">
        <f t="shared" si="18"/>
        <v>0</v>
      </c>
      <c r="L50" s="78">
        <v>0</v>
      </c>
      <c r="M50" s="10">
        <f t="shared" si="19"/>
        <v>0</v>
      </c>
      <c r="N50" s="78">
        <v>0</v>
      </c>
      <c r="O50" s="10">
        <f t="shared" si="20"/>
        <v>0</v>
      </c>
      <c r="P50" s="78">
        <v>0</v>
      </c>
      <c r="Q50" s="8">
        <f t="shared" si="21"/>
        <v>0</v>
      </c>
      <c r="R50" s="78">
        <v>0</v>
      </c>
      <c r="S50" s="10">
        <f t="shared" si="22"/>
        <v>0</v>
      </c>
      <c r="T50" s="78">
        <v>0</v>
      </c>
      <c r="U50" s="30"/>
      <c r="V50" s="8">
        <f t="shared" si="23"/>
        <v>0</v>
      </c>
      <c r="W50" s="92" t="s">
        <v>50</v>
      </c>
      <c r="X50" s="10" t="str">
        <f t="shared" si="24"/>
        <v>0</v>
      </c>
      <c r="Y50" s="95">
        <v>0</v>
      </c>
      <c r="Z50" s="25" t="str">
        <f t="shared" si="25"/>
        <v>0</v>
      </c>
      <c r="AA50" s="26">
        <f t="shared" si="26"/>
        <v>0</v>
      </c>
      <c r="AB50" s="24">
        <f t="shared" si="27"/>
        <v>0</v>
      </c>
      <c r="AC50" s="78">
        <v>0</v>
      </c>
      <c r="AD50" s="8">
        <f t="shared" si="28"/>
        <v>0</v>
      </c>
      <c r="AE50" s="96">
        <v>315</v>
      </c>
      <c r="AF50" s="10">
        <f t="shared" si="29"/>
        <v>315</v>
      </c>
      <c r="AG50" s="92" t="s">
        <v>41</v>
      </c>
      <c r="AH50" s="10" t="str">
        <f>_xlfn.IFS(AG50="91-100","-28",AG50="81-90","-24",AG50="71-80","-20",AG50="61-70","-16",AG50="51-60","-11.5",AG50="41-50","-7.5",AG50="33-40","-3.5",AG50="assente","0")</f>
        <v>-20</v>
      </c>
      <c r="AI50" s="92" t="s">
        <v>52</v>
      </c>
      <c r="AJ50" s="10" t="str">
        <f t="shared" si="16"/>
        <v>0</v>
      </c>
      <c r="AL50" s="28">
        <f t="shared" si="30"/>
        <v>1295</v>
      </c>
    </row>
    <row r="51" spans="1:48" x14ac:dyDescent="0.25">
      <c r="A51" s="6">
        <v>39</v>
      </c>
      <c r="B51" s="41" t="s">
        <v>78</v>
      </c>
      <c r="C51" s="42" t="s">
        <v>79</v>
      </c>
      <c r="D51" s="43" t="s">
        <v>80</v>
      </c>
      <c r="E51" s="44" t="s">
        <v>352</v>
      </c>
      <c r="G51" s="9">
        <v>1000</v>
      </c>
      <c r="H51" s="45" t="s">
        <v>6</v>
      </c>
      <c r="I51" s="8">
        <f t="shared" si="17"/>
        <v>0</v>
      </c>
      <c r="J51" s="42">
        <v>0</v>
      </c>
      <c r="K51" s="8">
        <f t="shared" si="18"/>
        <v>0</v>
      </c>
      <c r="L51" s="42">
        <v>0</v>
      </c>
      <c r="M51" s="10">
        <f t="shared" si="19"/>
        <v>0</v>
      </c>
      <c r="N51" s="42">
        <v>0</v>
      </c>
      <c r="O51" s="10">
        <f t="shared" si="20"/>
        <v>0</v>
      </c>
      <c r="P51" s="42">
        <v>0</v>
      </c>
      <c r="Q51" s="8">
        <f t="shared" si="21"/>
        <v>0</v>
      </c>
      <c r="R51" s="42">
        <v>0</v>
      </c>
      <c r="S51" s="10">
        <f t="shared" si="22"/>
        <v>0</v>
      </c>
      <c r="T51" s="42">
        <v>0</v>
      </c>
      <c r="U51" s="30"/>
      <c r="V51" s="8">
        <f t="shared" si="23"/>
        <v>0</v>
      </c>
      <c r="W51" s="46" t="s">
        <v>50</v>
      </c>
      <c r="X51" s="10" t="str">
        <f t="shared" si="24"/>
        <v>0</v>
      </c>
      <c r="Y51" s="42">
        <v>0</v>
      </c>
      <c r="Z51" s="25" t="str">
        <f t="shared" si="25"/>
        <v>0</v>
      </c>
      <c r="AA51" s="26">
        <f t="shared" si="26"/>
        <v>0</v>
      </c>
      <c r="AB51" s="24">
        <f t="shared" si="27"/>
        <v>0</v>
      </c>
      <c r="AC51" s="42">
        <v>0</v>
      </c>
      <c r="AD51" s="8">
        <f t="shared" si="28"/>
        <v>0</v>
      </c>
      <c r="AE51" s="42">
        <v>310</v>
      </c>
      <c r="AF51" s="10">
        <f t="shared" si="29"/>
        <v>310</v>
      </c>
      <c r="AG51" s="46" t="s">
        <v>43</v>
      </c>
      <c r="AH51" s="10">
        <v>-11.5</v>
      </c>
      <c r="AI51" s="46" t="s">
        <v>52</v>
      </c>
      <c r="AJ51" s="10" t="str">
        <f t="shared" si="16"/>
        <v>0</v>
      </c>
      <c r="AL51" s="28">
        <f t="shared" si="30"/>
        <v>1298.5</v>
      </c>
    </row>
    <row r="52" spans="1:48" x14ac:dyDescent="0.25">
      <c r="A52" s="6">
        <v>40</v>
      </c>
      <c r="B52" s="41" t="s">
        <v>87</v>
      </c>
      <c r="C52" s="42" t="s">
        <v>88</v>
      </c>
      <c r="D52" s="43" t="s">
        <v>89</v>
      </c>
      <c r="E52" s="44" t="s">
        <v>355</v>
      </c>
      <c r="G52" s="9">
        <v>1000</v>
      </c>
      <c r="H52" s="45" t="s">
        <v>5</v>
      </c>
      <c r="I52" s="8">
        <f t="shared" si="17"/>
        <v>-12</v>
      </c>
      <c r="J52" s="42">
        <v>1</v>
      </c>
      <c r="K52" s="8">
        <f t="shared" si="18"/>
        <v>-12</v>
      </c>
      <c r="L52" s="42">
        <v>0</v>
      </c>
      <c r="M52" s="10">
        <f t="shared" si="19"/>
        <v>0</v>
      </c>
      <c r="N52" s="42">
        <v>0</v>
      </c>
      <c r="O52" s="10">
        <f t="shared" si="20"/>
        <v>0</v>
      </c>
      <c r="P52" s="42">
        <v>0</v>
      </c>
      <c r="Q52" s="8">
        <f t="shared" si="21"/>
        <v>0</v>
      </c>
      <c r="R52" s="42">
        <v>0</v>
      </c>
      <c r="S52" s="10">
        <f t="shared" si="22"/>
        <v>0</v>
      </c>
      <c r="T52" s="42">
        <v>0</v>
      </c>
      <c r="U52" s="30"/>
      <c r="V52" s="8">
        <f t="shared" si="23"/>
        <v>0</v>
      </c>
      <c r="W52" s="46" t="s">
        <v>50</v>
      </c>
      <c r="X52" s="10" t="str">
        <f t="shared" si="24"/>
        <v>0</v>
      </c>
      <c r="Y52" s="42">
        <v>0</v>
      </c>
      <c r="Z52" s="25" t="str">
        <f t="shared" si="25"/>
        <v>0</v>
      </c>
      <c r="AA52" s="26">
        <f t="shared" si="26"/>
        <v>0</v>
      </c>
      <c r="AB52" s="24">
        <f t="shared" si="27"/>
        <v>0</v>
      </c>
      <c r="AC52" s="42">
        <v>0</v>
      </c>
      <c r="AD52" s="8">
        <f t="shared" si="28"/>
        <v>0</v>
      </c>
      <c r="AE52" s="42">
        <v>351</v>
      </c>
      <c r="AF52" s="10">
        <f t="shared" si="29"/>
        <v>351</v>
      </c>
      <c r="AG52" s="46" t="s">
        <v>39</v>
      </c>
      <c r="AH52" s="10" t="str">
        <f>_xlfn.IFS(AG52="91-100","-28",AG52="81-90","-24",AG52="71-80","-20",AG52="61-70","-16",AG52="51-60","-11.5",AG52="41-50","-7.5",AG52="33-40","-3.5",AG52="assente","0")</f>
        <v>-28</v>
      </c>
      <c r="AI52" s="46" t="s">
        <v>52</v>
      </c>
      <c r="AJ52" s="10" t="str">
        <f t="shared" si="16"/>
        <v>0</v>
      </c>
      <c r="AL52" s="28">
        <f t="shared" si="30"/>
        <v>1299</v>
      </c>
    </row>
    <row r="53" spans="1:48" x14ac:dyDescent="0.25">
      <c r="A53" s="6">
        <v>41</v>
      </c>
      <c r="B53" s="41" t="s">
        <v>63</v>
      </c>
      <c r="C53" s="42" t="s">
        <v>64</v>
      </c>
      <c r="D53" s="43" t="s">
        <v>65</v>
      </c>
      <c r="E53" s="44" t="s">
        <v>347</v>
      </c>
      <c r="G53" s="9">
        <v>1000</v>
      </c>
      <c r="H53" s="45" t="s">
        <v>6</v>
      </c>
      <c r="I53" s="8">
        <f t="shared" si="17"/>
        <v>0</v>
      </c>
      <c r="J53" s="42">
        <v>0</v>
      </c>
      <c r="K53" s="8">
        <f t="shared" si="18"/>
        <v>0</v>
      </c>
      <c r="L53" s="42">
        <v>0</v>
      </c>
      <c r="M53" s="10">
        <f t="shared" si="19"/>
        <v>0</v>
      </c>
      <c r="N53" s="42">
        <v>0</v>
      </c>
      <c r="O53" s="10">
        <f t="shared" si="20"/>
        <v>0</v>
      </c>
      <c r="P53" s="42">
        <v>0</v>
      </c>
      <c r="Q53" s="8">
        <f t="shared" si="21"/>
        <v>0</v>
      </c>
      <c r="R53" s="42">
        <v>0</v>
      </c>
      <c r="S53" s="10">
        <f t="shared" si="22"/>
        <v>0</v>
      </c>
      <c r="T53" s="42">
        <v>0</v>
      </c>
      <c r="U53" s="30"/>
      <c r="V53" s="8">
        <f t="shared" si="23"/>
        <v>0</v>
      </c>
      <c r="W53" s="46" t="s">
        <v>50</v>
      </c>
      <c r="X53" s="10" t="str">
        <f t="shared" si="24"/>
        <v>0</v>
      </c>
      <c r="Y53" s="42">
        <v>0</v>
      </c>
      <c r="Z53" s="25" t="str">
        <f t="shared" si="25"/>
        <v>0</v>
      </c>
      <c r="AA53" s="26">
        <f t="shared" si="26"/>
        <v>0</v>
      </c>
      <c r="AB53" s="24">
        <f t="shared" si="27"/>
        <v>0</v>
      </c>
      <c r="AC53" s="42">
        <v>0</v>
      </c>
      <c r="AD53" s="8">
        <f t="shared" si="28"/>
        <v>0</v>
      </c>
      <c r="AE53" s="42">
        <v>308</v>
      </c>
      <c r="AF53" s="10">
        <f t="shared" si="29"/>
        <v>308</v>
      </c>
      <c r="AG53" s="46" t="s">
        <v>55</v>
      </c>
      <c r="AH53" s="10">
        <v>-7.5</v>
      </c>
      <c r="AI53" s="46" t="s">
        <v>52</v>
      </c>
      <c r="AJ53" s="10" t="str">
        <f t="shared" si="16"/>
        <v>0</v>
      </c>
      <c r="AL53" s="28">
        <f t="shared" si="30"/>
        <v>1300.5</v>
      </c>
      <c r="AO53" s="11"/>
      <c r="AP53" s="11"/>
      <c r="AU53" s="1"/>
      <c r="AV53" s="1"/>
    </row>
    <row r="54" spans="1:48" x14ac:dyDescent="0.25">
      <c r="A54" s="6">
        <v>42</v>
      </c>
      <c r="B54" s="75" t="s">
        <v>214</v>
      </c>
      <c r="C54" s="79" t="s">
        <v>215</v>
      </c>
      <c r="D54" s="84" t="s">
        <v>216</v>
      </c>
      <c r="E54" s="90" t="s">
        <v>217</v>
      </c>
      <c r="G54" s="49">
        <v>1000</v>
      </c>
      <c r="H54" s="50" t="s">
        <v>5</v>
      </c>
      <c r="I54" s="51">
        <f t="shared" si="17"/>
        <v>-12</v>
      </c>
      <c r="J54" s="79">
        <v>0</v>
      </c>
      <c r="K54" s="51">
        <f t="shared" si="18"/>
        <v>0</v>
      </c>
      <c r="L54" s="79">
        <v>1</v>
      </c>
      <c r="M54" s="52">
        <f t="shared" si="19"/>
        <v>-12</v>
      </c>
      <c r="N54" s="79">
        <v>0</v>
      </c>
      <c r="O54" s="52">
        <f t="shared" si="20"/>
        <v>0</v>
      </c>
      <c r="P54" s="79">
        <v>0</v>
      </c>
      <c r="Q54" s="51">
        <f t="shared" si="21"/>
        <v>0</v>
      </c>
      <c r="R54" s="79">
        <v>0</v>
      </c>
      <c r="S54" s="52">
        <f t="shared" si="22"/>
        <v>0</v>
      </c>
      <c r="T54" s="79">
        <v>0</v>
      </c>
      <c r="U54" s="53"/>
      <c r="V54" s="51">
        <f t="shared" si="23"/>
        <v>0</v>
      </c>
      <c r="W54" s="94" t="s">
        <v>19</v>
      </c>
      <c r="X54" s="52" t="str">
        <f t="shared" si="24"/>
        <v>4</v>
      </c>
      <c r="Y54" s="79">
        <v>0</v>
      </c>
      <c r="Z54" s="54" t="str">
        <f t="shared" si="25"/>
        <v>0</v>
      </c>
      <c r="AA54" s="55">
        <f t="shared" si="26"/>
        <v>0</v>
      </c>
      <c r="AB54" s="56">
        <f t="shared" si="27"/>
        <v>0</v>
      </c>
      <c r="AC54" s="79">
        <v>0</v>
      </c>
      <c r="AD54" s="51">
        <f t="shared" si="28"/>
        <v>0</v>
      </c>
      <c r="AE54" s="97">
        <v>337</v>
      </c>
      <c r="AF54" s="52">
        <f t="shared" si="29"/>
        <v>337</v>
      </c>
      <c r="AG54" s="94" t="s">
        <v>42</v>
      </c>
      <c r="AH54" s="52" t="str">
        <f>_xlfn.IFS(AG54="91-100","-28",AG54="81-90","-24",AG54="71-80","-20",AG54="61-70","-16",AG54="51-60","-11.5",AG54="41-50","-7.5",AG54="33-40","-3.5",AG54="assente","0")</f>
        <v>-16</v>
      </c>
      <c r="AI54" s="94" t="s">
        <v>52</v>
      </c>
      <c r="AJ54" s="52" t="str">
        <f t="shared" si="16"/>
        <v>0</v>
      </c>
      <c r="AL54" s="57">
        <f t="shared" si="30"/>
        <v>1301</v>
      </c>
    </row>
    <row r="55" spans="1:48" s="61" customFormat="1" x14ac:dyDescent="0.25">
      <c r="A55" s="6">
        <v>43</v>
      </c>
      <c r="B55" s="29" t="s">
        <v>232</v>
      </c>
      <c r="C55" s="30" t="s">
        <v>233</v>
      </c>
      <c r="D55" s="34" t="s">
        <v>234</v>
      </c>
      <c r="E55" s="31" t="s">
        <v>235</v>
      </c>
      <c r="F55" s="67"/>
      <c r="G55" s="9">
        <v>1000</v>
      </c>
      <c r="H55" s="32" t="s">
        <v>6</v>
      </c>
      <c r="I55" s="8">
        <f t="shared" si="17"/>
        <v>0</v>
      </c>
      <c r="J55" s="30">
        <v>3</v>
      </c>
      <c r="K55" s="8">
        <f t="shared" si="18"/>
        <v>-36</v>
      </c>
      <c r="L55" s="30">
        <v>0</v>
      </c>
      <c r="M55" s="8">
        <f t="shared" si="19"/>
        <v>0</v>
      </c>
      <c r="N55" s="30">
        <v>0</v>
      </c>
      <c r="O55" s="8">
        <f t="shared" si="20"/>
        <v>0</v>
      </c>
      <c r="P55" s="30">
        <v>0</v>
      </c>
      <c r="Q55" s="8">
        <f t="shared" si="21"/>
        <v>0</v>
      </c>
      <c r="R55" s="30">
        <v>0</v>
      </c>
      <c r="S55" s="8">
        <f t="shared" si="22"/>
        <v>0</v>
      </c>
      <c r="T55" s="30">
        <v>0</v>
      </c>
      <c r="U55" s="30"/>
      <c r="V55" s="8">
        <f t="shared" si="23"/>
        <v>0</v>
      </c>
      <c r="W55" s="30" t="s">
        <v>24</v>
      </c>
      <c r="X55" s="8" t="str">
        <f t="shared" si="24"/>
        <v>29</v>
      </c>
      <c r="Y55" s="60">
        <v>0</v>
      </c>
      <c r="Z55" s="62" t="str">
        <f t="shared" si="25"/>
        <v>0</v>
      </c>
      <c r="AA55" s="63">
        <f t="shared" si="26"/>
        <v>0</v>
      </c>
      <c r="AB55" s="64">
        <f t="shared" si="27"/>
        <v>0</v>
      </c>
      <c r="AC55" s="30">
        <v>0</v>
      </c>
      <c r="AD55" s="8">
        <f t="shared" si="28"/>
        <v>0</v>
      </c>
      <c r="AE55" s="65">
        <v>324</v>
      </c>
      <c r="AF55" s="8">
        <f t="shared" si="29"/>
        <v>324</v>
      </c>
      <c r="AG55" s="30" t="s">
        <v>55</v>
      </c>
      <c r="AH55" s="8">
        <v>-7.5</v>
      </c>
      <c r="AI55" s="30" t="s">
        <v>52</v>
      </c>
      <c r="AJ55" s="8" t="str">
        <f t="shared" si="16"/>
        <v>0</v>
      </c>
      <c r="AL55" s="66">
        <f t="shared" si="30"/>
        <v>1309.5</v>
      </c>
    </row>
    <row r="56" spans="1:48" x14ac:dyDescent="0.25">
      <c r="A56" s="6">
        <v>44</v>
      </c>
      <c r="B56" s="29" t="s">
        <v>283</v>
      </c>
      <c r="C56" s="30" t="s">
        <v>284</v>
      </c>
      <c r="D56" s="34" t="s">
        <v>285</v>
      </c>
      <c r="E56" s="31" t="s">
        <v>286</v>
      </c>
      <c r="G56" s="9">
        <v>1000</v>
      </c>
      <c r="H56" s="32" t="s">
        <v>6</v>
      </c>
      <c r="I56" s="8">
        <f t="shared" si="17"/>
        <v>0</v>
      </c>
      <c r="J56" s="30">
        <v>0</v>
      </c>
      <c r="K56" s="8">
        <f t="shared" si="18"/>
        <v>0</v>
      </c>
      <c r="L56" s="30">
        <v>0</v>
      </c>
      <c r="M56" s="10">
        <f t="shared" si="19"/>
        <v>0</v>
      </c>
      <c r="N56" s="30">
        <v>0</v>
      </c>
      <c r="O56" s="10">
        <f t="shared" si="20"/>
        <v>0</v>
      </c>
      <c r="P56" s="30">
        <v>0</v>
      </c>
      <c r="Q56" s="8">
        <f t="shared" si="21"/>
        <v>0</v>
      </c>
      <c r="R56" s="30">
        <v>0</v>
      </c>
      <c r="S56" s="10">
        <f t="shared" si="22"/>
        <v>0</v>
      </c>
      <c r="T56" s="30">
        <v>0</v>
      </c>
      <c r="U56" s="30"/>
      <c r="V56" s="8">
        <f t="shared" si="23"/>
        <v>0</v>
      </c>
      <c r="W56" s="33" t="s">
        <v>50</v>
      </c>
      <c r="X56" s="10" t="str">
        <f t="shared" si="24"/>
        <v>0</v>
      </c>
      <c r="Y56" s="60">
        <v>0</v>
      </c>
      <c r="Z56" s="25" t="str">
        <f t="shared" si="25"/>
        <v>0</v>
      </c>
      <c r="AA56" s="26">
        <f t="shared" si="26"/>
        <v>0</v>
      </c>
      <c r="AB56" s="24">
        <f t="shared" si="27"/>
        <v>0</v>
      </c>
      <c r="AC56" s="30">
        <v>0</v>
      </c>
      <c r="AD56" s="8">
        <f t="shared" si="28"/>
        <v>0</v>
      </c>
      <c r="AE56" s="59">
        <v>317</v>
      </c>
      <c r="AF56" s="10">
        <f t="shared" si="29"/>
        <v>317</v>
      </c>
      <c r="AG56" s="33" t="s">
        <v>55</v>
      </c>
      <c r="AH56" s="10">
        <v>-7.5</v>
      </c>
      <c r="AI56" s="58" t="s">
        <v>52</v>
      </c>
      <c r="AJ56" s="10" t="str">
        <f t="shared" si="16"/>
        <v>0</v>
      </c>
      <c r="AL56" s="28">
        <f t="shared" si="30"/>
        <v>1309.5</v>
      </c>
    </row>
    <row r="57" spans="1:48" x14ac:dyDescent="0.25">
      <c r="A57" s="6">
        <v>45</v>
      </c>
      <c r="B57" s="29" t="s">
        <v>222</v>
      </c>
      <c r="C57" s="30" t="s">
        <v>223</v>
      </c>
      <c r="D57" s="34" t="s">
        <v>224</v>
      </c>
      <c r="E57" s="31" t="s">
        <v>225</v>
      </c>
      <c r="G57" s="9">
        <v>1000</v>
      </c>
      <c r="H57" s="32" t="s">
        <v>6</v>
      </c>
      <c r="I57" s="8">
        <f t="shared" si="17"/>
        <v>0</v>
      </c>
      <c r="J57" s="30">
        <v>0</v>
      </c>
      <c r="K57" s="8">
        <f t="shared" si="18"/>
        <v>0</v>
      </c>
      <c r="L57" s="30">
        <v>0</v>
      </c>
      <c r="M57" s="10">
        <f t="shared" si="19"/>
        <v>0</v>
      </c>
      <c r="N57" s="30">
        <v>0</v>
      </c>
      <c r="O57" s="10">
        <f t="shared" si="20"/>
        <v>0</v>
      </c>
      <c r="P57" s="30">
        <v>0</v>
      </c>
      <c r="Q57" s="8">
        <f t="shared" si="21"/>
        <v>0</v>
      </c>
      <c r="R57" s="30">
        <v>0</v>
      </c>
      <c r="S57" s="10">
        <f t="shared" si="22"/>
        <v>0</v>
      </c>
      <c r="T57" s="30">
        <v>0</v>
      </c>
      <c r="U57" s="30"/>
      <c r="V57" s="8">
        <f t="shared" si="23"/>
        <v>0</v>
      </c>
      <c r="W57" s="33" t="s">
        <v>50</v>
      </c>
      <c r="X57" s="10" t="str">
        <f t="shared" si="24"/>
        <v>0</v>
      </c>
      <c r="Y57" s="30">
        <v>0</v>
      </c>
      <c r="Z57" s="25" t="str">
        <f t="shared" si="25"/>
        <v>0</v>
      </c>
      <c r="AA57" s="26">
        <f t="shared" si="26"/>
        <v>0</v>
      </c>
      <c r="AB57" s="24">
        <f t="shared" si="27"/>
        <v>0</v>
      </c>
      <c r="AC57" s="30">
        <v>0</v>
      </c>
      <c r="AD57" s="8">
        <f t="shared" si="28"/>
        <v>0</v>
      </c>
      <c r="AE57" s="59">
        <v>341</v>
      </c>
      <c r="AF57" s="10">
        <f t="shared" si="29"/>
        <v>341</v>
      </c>
      <c r="AG57" s="33" t="s">
        <v>39</v>
      </c>
      <c r="AH57" s="10" t="str">
        <f>_xlfn.IFS(AG57="91-100","-28",AG57="81-90","-24",AG57="71-80","-20",AG57="61-70","-16",AG57="51-60","-11.5",AG57="41-50","-7.5",AG57="33-40","-3.5",AG57="assente","0")</f>
        <v>-28</v>
      </c>
      <c r="AI57" s="58" t="s">
        <v>52</v>
      </c>
      <c r="AJ57" s="10" t="str">
        <f t="shared" si="16"/>
        <v>0</v>
      </c>
      <c r="AL57" s="28">
        <f t="shared" si="30"/>
        <v>1313</v>
      </c>
    </row>
    <row r="58" spans="1:48" x14ac:dyDescent="0.25">
      <c r="A58" s="6">
        <v>46</v>
      </c>
      <c r="B58" s="29" t="s">
        <v>246</v>
      </c>
      <c r="C58" s="30" t="s">
        <v>247</v>
      </c>
      <c r="D58" s="34" t="s">
        <v>248</v>
      </c>
      <c r="E58" s="31" t="s">
        <v>249</v>
      </c>
      <c r="G58" s="9">
        <v>1000</v>
      </c>
      <c r="H58" s="32" t="s">
        <v>5</v>
      </c>
      <c r="I58" s="8">
        <f t="shared" si="17"/>
        <v>-12</v>
      </c>
      <c r="J58" s="30">
        <v>0</v>
      </c>
      <c r="K58" s="8">
        <f t="shared" si="18"/>
        <v>0</v>
      </c>
      <c r="L58" s="30">
        <v>0</v>
      </c>
      <c r="M58" s="10">
        <f t="shared" si="19"/>
        <v>0</v>
      </c>
      <c r="N58" s="30">
        <v>0</v>
      </c>
      <c r="O58" s="10">
        <f t="shared" si="20"/>
        <v>0</v>
      </c>
      <c r="P58" s="30">
        <v>0</v>
      </c>
      <c r="Q58" s="8">
        <f t="shared" si="21"/>
        <v>0</v>
      </c>
      <c r="R58" s="30">
        <v>0</v>
      </c>
      <c r="S58" s="10">
        <f t="shared" si="22"/>
        <v>0</v>
      </c>
      <c r="T58" s="30">
        <v>0</v>
      </c>
      <c r="U58" s="30"/>
      <c r="V58" s="8">
        <f t="shared" si="23"/>
        <v>0</v>
      </c>
      <c r="W58" s="33" t="s">
        <v>50</v>
      </c>
      <c r="X58" s="10" t="str">
        <f t="shared" si="24"/>
        <v>0</v>
      </c>
      <c r="Y58" s="60">
        <v>0</v>
      </c>
      <c r="Z58" s="25" t="str">
        <f t="shared" si="25"/>
        <v>0</v>
      </c>
      <c r="AA58" s="26">
        <f t="shared" si="26"/>
        <v>0</v>
      </c>
      <c r="AB58" s="24">
        <f t="shared" si="27"/>
        <v>0</v>
      </c>
      <c r="AC58" s="30">
        <v>0</v>
      </c>
      <c r="AD58" s="8">
        <f t="shared" si="28"/>
        <v>0</v>
      </c>
      <c r="AE58" s="59">
        <v>334</v>
      </c>
      <c r="AF58" s="10">
        <f t="shared" si="29"/>
        <v>334</v>
      </c>
      <c r="AG58" s="33" t="s">
        <v>55</v>
      </c>
      <c r="AH58" s="10">
        <v>-7.5</v>
      </c>
      <c r="AI58" s="58" t="s">
        <v>52</v>
      </c>
      <c r="AJ58" s="10" t="str">
        <f t="shared" si="16"/>
        <v>0</v>
      </c>
      <c r="AL58" s="28">
        <f t="shared" si="30"/>
        <v>1314.5</v>
      </c>
    </row>
    <row r="59" spans="1:48" x14ac:dyDescent="0.25">
      <c r="A59" s="6">
        <v>47</v>
      </c>
      <c r="B59" s="29" t="s">
        <v>254</v>
      </c>
      <c r="C59" s="30" t="s">
        <v>255</v>
      </c>
      <c r="D59" s="86" t="s">
        <v>256</v>
      </c>
      <c r="E59" s="31" t="s">
        <v>257</v>
      </c>
      <c r="G59" s="9">
        <v>1000</v>
      </c>
      <c r="H59" s="32" t="s">
        <v>5</v>
      </c>
      <c r="I59" s="8">
        <f t="shared" si="17"/>
        <v>-12</v>
      </c>
      <c r="J59" s="30">
        <v>0</v>
      </c>
      <c r="K59" s="8">
        <f t="shared" si="18"/>
        <v>0</v>
      </c>
      <c r="L59" s="30">
        <v>2</v>
      </c>
      <c r="M59" s="10">
        <f t="shared" si="19"/>
        <v>-24</v>
      </c>
      <c r="N59" s="30">
        <v>0</v>
      </c>
      <c r="O59" s="10">
        <f t="shared" si="20"/>
        <v>0</v>
      </c>
      <c r="P59" s="30">
        <v>0</v>
      </c>
      <c r="Q59" s="8">
        <f t="shared" si="21"/>
        <v>0</v>
      </c>
      <c r="R59" s="30">
        <v>0</v>
      </c>
      <c r="S59" s="10">
        <f t="shared" si="22"/>
        <v>0</v>
      </c>
      <c r="T59" s="30">
        <v>0</v>
      </c>
      <c r="U59" s="30"/>
      <c r="V59" s="8">
        <f t="shared" si="23"/>
        <v>0</v>
      </c>
      <c r="W59" s="33" t="s">
        <v>17</v>
      </c>
      <c r="X59" s="10" t="str">
        <f t="shared" si="24"/>
        <v>1</v>
      </c>
      <c r="Y59" s="60">
        <v>0</v>
      </c>
      <c r="Z59" s="25" t="str">
        <f t="shared" si="25"/>
        <v>0</v>
      </c>
      <c r="AA59" s="26">
        <f t="shared" si="26"/>
        <v>0</v>
      </c>
      <c r="AB59" s="24">
        <f t="shared" si="27"/>
        <v>0</v>
      </c>
      <c r="AC59" s="30">
        <v>0</v>
      </c>
      <c r="AD59" s="8">
        <f t="shared" si="28"/>
        <v>0</v>
      </c>
      <c r="AE59" s="59">
        <v>359</v>
      </c>
      <c r="AF59" s="10">
        <f t="shared" si="29"/>
        <v>359</v>
      </c>
      <c r="AG59" s="33" t="s">
        <v>55</v>
      </c>
      <c r="AH59" s="10">
        <v>-7.5</v>
      </c>
      <c r="AI59" s="58" t="s">
        <v>52</v>
      </c>
      <c r="AJ59" s="10" t="str">
        <f t="shared" si="16"/>
        <v>0</v>
      </c>
      <c r="AL59" s="28">
        <f t="shared" si="30"/>
        <v>1316.5</v>
      </c>
    </row>
    <row r="60" spans="1:48" x14ac:dyDescent="0.25">
      <c r="A60" s="6">
        <v>48</v>
      </c>
      <c r="B60" s="29" t="s">
        <v>182</v>
      </c>
      <c r="C60" s="47" t="s">
        <v>183</v>
      </c>
      <c r="D60" s="34" t="s">
        <v>184</v>
      </c>
      <c r="E60" s="31" t="s">
        <v>185</v>
      </c>
      <c r="G60" s="9">
        <v>1000</v>
      </c>
      <c r="H60" s="32" t="s">
        <v>6</v>
      </c>
      <c r="I60" s="8">
        <f t="shared" si="17"/>
        <v>0</v>
      </c>
      <c r="J60" s="30">
        <v>0</v>
      </c>
      <c r="K60" s="8">
        <f t="shared" si="18"/>
        <v>0</v>
      </c>
      <c r="L60" s="30">
        <v>0</v>
      </c>
      <c r="M60" s="10">
        <f t="shared" si="19"/>
        <v>0</v>
      </c>
      <c r="N60" s="30">
        <v>0</v>
      </c>
      <c r="O60" s="10">
        <f t="shared" si="20"/>
        <v>0</v>
      </c>
      <c r="P60" s="30">
        <v>0</v>
      </c>
      <c r="Q60" s="8">
        <f t="shared" si="21"/>
        <v>0</v>
      </c>
      <c r="R60" s="30">
        <v>0</v>
      </c>
      <c r="S60" s="10">
        <f t="shared" si="22"/>
        <v>0</v>
      </c>
      <c r="T60" s="30">
        <v>0</v>
      </c>
      <c r="U60" s="30"/>
      <c r="V60" s="8">
        <f t="shared" si="23"/>
        <v>0</v>
      </c>
      <c r="W60" s="33" t="s">
        <v>50</v>
      </c>
      <c r="X60" s="10" t="str">
        <f t="shared" si="24"/>
        <v>0</v>
      </c>
      <c r="Y60" s="30">
        <v>0</v>
      </c>
      <c r="Z60" s="25" t="str">
        <f t="shared" si="25"/>
        <v>0</v>
      </c>
      <c r="AA60" s="26">
        <f t="shared" si="26"/>
        <v>0</v>
      </c>
      <c r="AB60" s="24">
        <f t="shared" si="27"/>
        <v>0</v>
      </c>
      <c r="AC60" s="30">
        <v>0</v>
      </c>
      <c r="AD60" s="8">
        <f t="shared" si="28"/>
        <v>0</v>
      </c>
      <c r="AE60" s="59">
        <v>340</v>
      </c>
      <c r="AF60" s="10">
        <f t="shared" si="29"/>
        <v>340</v>
      </c>
      <c r="AG60" s="33" t="s">
        <v>41</v>
      </c>
      <c r="AH60" s="10" t="str">
        <f>_xlfn.IFS(AG60="91-100","-28",AG60="81-90","-24",AG60="71-80","-20",AG60="61-70","-16",AG60="51-60","-11.5",AG60="41-50","-7.5",AG60="33-40","-3.5",AG60="assente","0")</f>
        <v>-20</v>
      </c>
      <c r="AI60" s="58" t="s">
        <v>52</v>
      </c>
      <c r="AJ60" s="10" t="str">
        <f t="shared" ref="AJ60:AJ91" si="31">_xlfn.IFS(AI60="1 cat","-28",AI60="2 cat","-24.5",AI60="3 cat","-21",AI60="4 cat","-17.5",AI60="5 cat","-14",AI60="6 cat","-10.5",AI60="7 cat","-7",AI60="8 cat","-3.5",AI60="assente","0")</f>
        <v>0</v>
      </c>
      <c r="AL60" s="28">
        <f t="shared" si="30"/>
        <v>1320</v>
      </c>
    </row>
    <row r="61" spans="1:48" ht="30" x14ac:dyDescent="0.25">
      <c r="A61" s="6">
        <v>49</v>
      </c>
      <c r="B61" s="48" t="s">
        <v>332</v>
      </c>
      <c r="C61" s="47" t="s">
        <v>333</v>
      </c>
      <c r="D61" s="34" t="s">
        <v>334</v>
      </c>
      <c r="E61" s="31" t="s">
        <v>335</v>
      </c>
      <c r="G61" s="9">
        <v>1000</v>
      </c>
      <c r="H61" s="32" t="s">
        <v>6</v>
      </c>
      <c r="I61" s="8">
        <f t="shared" si="17"/>
        <v>0</v>
      </c>
      <c r="J61" s="30">
        <v>1</v>
      </c>
      <c r="K61" s="8">
        <f t="shared" si="18"/>
        <v>-12</v>
      </c>
      <c r="L61" s="30">
        <v>0</v>
      </c>
      <c r="M61" s="10">
        <f t="shared" si="19"/>
        <v>0</v>
      </c>
      <c r="N61" s="30">
        <v>0</v>
      </c>
      <c r="O61" s="10">
        <f t="shared" si="20"/>
        <v>0</v>
      </c>
      <c r="P61" s="30">
        <v>1</v>
      </c>
      <c r="Q61" s="8">
        <f t="shared" si="21"/>
        <v>-12</v>
      </c>
      <c r="R61" s="30">
        <v>0</v>
      </c>
      <c r="S61" s="10">
        <f t="shared" si="22"/>
        <v>0</v>
      </c>
      <c r="T61" s="30">
        <v>0</v>
      </c>
      <c r="U61" s="30"/>
      <c r="V61" s="8">
        <f t="shared" si="23"/>
        <v>0</v>
      </c>
      <c r="W61" s="33" t="s">
        <v>19</v>
      </c>
      <c r="X61" s="10" t="str">
        <f t="shared" si="24"/>
        <v>4</v>
      </c>
      <c r="Y61" s="30">
        <v>0</v>
      </c>
      <c r="Z61" s="25" t="str">
        <f t="shared" si="25"/>
        <v>0</v>
      </c>
      <c r="AA61" s="26">
        <f t="shared" si="26"/>
        <v>0</v>
      </c>
      <c r="AB61" s="24">
        <f t="shared" si="27"/>
        <v>0</v>
      </c>
      <c r="AC61" s="30">
        <v>0</v>
      </c>
      <c r="AD61" s="8">
        <f t="shared" si="28"/>
        <v>0</v>
      </c>
      <c r="AE61" s="59">
        <v>352</v>
      </c>
      <c r="AF61" s="10">
        <f t="shared" si="29"/>
        <v>352</v>
      </c>
      <c r="AG61" s="33" t="s">
        <v>43</v>
      </c>
      <c r="AH61" s="10">
        <v>-11.5</v>
      </c>
      <c r="AI61" s="58" t="s">
        <v>52</v>
      </c>
      <c r="AJ61" s="10" t="str">
        <f t="shared" si="31"/>
        <v>0</v>
      </c>
      <c r="AL61" s="28">
        <f t="shared" si="30"/>
        <v>1320.5</v>
      </c>
    </row>
    <row r="62" spans="1:48" x14ac:dyDescent="0.25">
      <c r="A62" s="6">
        <v>50</v>
      </c>
      <c r="B62" s="73" t="s">
        <v>114</v>
      </c>
      <c r="C62" s="77" t="s">
        <v>115</v>
      </c>
      <c r="D62" s="82" t="s">
        <v>116</v>
      </c>
      <c r="E62" s="88" t="s">
        <v>366</v>
      </c>
      <c r="G62" s="9">
        <v>1000</v>
      </c>
      <c r="H62" s="32" t="s">
        <v>5</v>
      </c>
      <c r="I62" s="8">
        <f t="shared" si="17"/>
        <v>-12</v>
      </c>
      <c r="J62" s="77">
        <v>2</v>
      </c>
      <c r="K62" s="8">
        <f t="shared" si="18"/>
        <v>-24</v>
      </c>
      <c r="L62" s="77">
        <v>0</v>
      </c>
      <c r="M62" s="10">
        <f t="shared" si="19"/>
        <v>0</v>
      </c>
      <c r="N62" s="77">
        <v>0</v>
      </c>
      <c r="O62" s="10">
        <f t="shared" si="20"/>
        <v>0</v>
      </c>
      <c r="P62" s="77">
        <v>0</v>
      </c>
      <c r="Q62" s="8">
        <f t="shared" si="21"/>
        <v>0</v>
      </c>
      <c r="R62" s="77">
        <v>0</v>
      </c>
      <c r="S62" s="10">
        <f t="shared" si="22"/>
        <v>0</v>
      </c>
      <c r="T62" s="77">
        <v>0</v>
      </c>
      <c r="U62" s="30"/>
      <c r="V62" s="8">
        <f t="shared" si="23"/>
        <v>0</v>
      </c>
      <c r="W62" s="93" t="s">
        <v>50</v>
      </c>
      <c r="X62" s="10" t="str">
        <f t="shared" si="24"/>
        <v>0</v>
      </c>
      <c r="Y62" s="77">
        <v>0</v>
      </c>
      <c r="Z62" s="25" t="str">
        <f t="shared" si="25"/>
        <v>0</v>
      </c>
      <c r="AA62" s="26">
        <f t="shared" si="26"/>
        <v>0</v>
      </c>
      <c r="AB62" s="24">
        <f t="shared" si="27"/>
        <v>0</v>
      </c>
      <c r="AC62" s="77">
        <v>0</v>
      </c>
      <c r="AD62" s="8">
        <f t="shared" si="28"/>
        <v>0</v>
      </c>
      <c r="AE62" s="93">
        <v>385</v>
      </c>
      <c r="AF62" s="10">
        <f t="shared" si="29"/>
        <v>385</v>
      </c>
      <c r="AG62" s="93" t="s">
        <v>41</v>
      </c>
      <c r="AH62" s="10" t="str">
        <f>_xlfn.IFS(AG62="91-100","-28",AG62="81-90","-24",AG62="71-80","-20",AG62="61-70","-16",AG62="51-60","-11.5",AG62="41-50","-7.5",AG62="33-40","-3.5",AG62="assente","0")</f>
        <v>-20</v>
      </c>
      <c r="AI62" s="98" t="s">
        <v>52</v>
      </c>
      <c r="AJ62" s="10" t="str">
        <f t="shared" si="31"/>
        <v>0</v>
      </c>
      <c r="AL62" s="28">
        <f t="shared" si="30"/>
        <v>1329</v>
      </c>
    </row>
    <row r="63" spans="1:48" x14ac:dyDescent="0.25">
      <c r="A63" s="6">
        <v>51</v>
      </c>
      <c r="B63" s="73" t="s">
        <v>105</v>
      </c>
      <c r="C63" s="77" t="s">
        <v>106</v>
      </c>
      <c r="D63" s="82" t="s">
        <v>107</v>
      </c>
      <c r="E63" s="88" t="s">
        <v>361</v>
      </c>
      <c r="G63" s="9">
        <v>1000</v>
      </c>
      <c r="H63" s="32" t="s">
        <v>6</v>
      </c>
      <c r="I63" s="8">
        <f t="shared" si="17"/>
        <v>0</v>
      </c>
      <c r="J63" s="77">
        <v>0</v>
      </c>
      <c r="K63" s="8">
        <f t="shared" si="18"/>
        <v>0</v>
      </c>
      <c r="L63" s="77">
        <v>0</v>
      </c>
      <c r="M63" s="10">
        <f t="shared" si="19"/>
        <v>0</v>
      </c>
      <c r="N63" s="77">
        <v>0</v>
      </c>
      <c r="O63" s="10">
        <f t="shared" si="20"/>
        <v>0</v>
      </c>
      <c r="P63" s="77">
        <v>0</v>
      </c>
      <c r="Q63" s="8">
        <f t="shared" si="21"/>
        <v>0</v>
      </c>
      <c r="R63" s="77">
        <v>0</v>
      </c>
      <c r="S63" s="10">
        <f t="shared" si="22"/>
        <v>0</v>
      </c>
      <c r="T63" s="77">
        <v>0</v>
      </c>
      <c r="U63" s="30"/>
      <c r="V63" s="8">
        <f t="shared" si="23"/>
        <v>0</v>
      </c>
      <c r="W63" s="93" t="s">
        <v>50</v>
      </c>
      <c r="X63" s="10" t="str">
        <f t="shared" si="24"/>
        <v>0</v>
      </c>
      <c r="Y63" s="77">
        <v>0</v>
      </c>
      <c r="Z63" s="25" t="str">
        <f t="shared" si="25"/>
        <v>0</v>
      </c>
      <c r="AA63" s="26">
        <f t="shared" si="26"/>
        <v>0</v>
      </c>
      <c r="AB63" s="24">
        <f t="shared" si="27"/>
        <v>0</v>
      </c>
      <c r="AC63" s="77">
        <v>0</v>
      </c>
      <c r="AD63" s="8">
        <f t="shared" si="28"/>
        <v>0</v>
      </c>
      <c r="AE63" s="93">
        <v>338</v>
      </c>
      <c r="AF63" s="10">
        <f t="shared" si="29"/>
        <v>338</v>
      </c>
      <c r="AG63" s="93" t="s">
        <v>55</v>
      </c>
      <c r="AH63" s="10">
        <v>-7.5</v>
      </c>
      <c r="AI63" s="98" t="s">
        <v>52</v>
      </c>
      <c r="AJ63" s="10" t="str">
        <f t="shared" si="31"/>
        <v>0</v>
      </c>
      <c r="AL63" s="28">
        <f t="shared" si="30"/>
        <v>1330.5</v>
      </c>
    </row>
    <row r="64" spans="1:48" ht="30" x14ac:dyDescent="0.25">
      <c r="A64" s="6">
        <v>52</v>
      </c>
      <c r="B64" s="29" t="s">
        <v>198</v>
      </c>
      <c r="C64" s="47" t="s">
        <v>199</v>
      </c>
      <c r="D64" s="34" t="s">
        <v>200</v>
      </c>
      <c r="E64" s="31" t="s">
        <v>201</v>
      </c>
      <c r="G64" s="9">
        <v>1000</v>
      </c>
      <c r="H64" s="32" t="s">
        <v>6</v>
      </c>
      <c r="I64" s="8">
        <f t="shared" si="17"/>
        <v>0</v>
      </c>
      <c r="J64" s="30">
        <v>0</v>
      </c>
      <c r="K64" s="8">
        <f t="shared" si="18"/>
        <v>0</v>
      </c>
      <c r="L64" s="30">
        <v>0</v>
      </c>
      <c r="M64" s="10">
        <f t="shared" si="19"/>
        <v>0</v>
      </c>
      <c r="N64" s="30">
        <v>0</v>
      </c>
      <c r="O64" s="10">
        <f t="shared" si="20"/>
        <v>0</v>
      </c>
      <c r="P64" s="30">
        <v>0</v>
      </c>
      <c r="Q64" s="8">
        <f t="shared" si="21"/>
        <v>0</v>
      </c>
      <c r="R64" s="30">
        <v>0</v>
      </c>
      <c r="S64" s="10">
        <f t="shared" si="22"/>
        <v>0</v>
      </c>
      <c r="T64" s="30">
        <v>0</v>
      </c>
      <c r="U64" s="30"/>
      <c r="V64" s="8">
        <f t="shared" si="23"/>
        <v>0</v>
      </c>
      <c r="W64" s="33" t="s">
        <v>50</v>
      </c>
      <c r="X64" s="10" t="str">
        <f t="shared" si="24"/>
        <v>0</v>
      </c>
      <c r="Y64" s="30">
        <v>0</v>
      </c>
      <c r="Z64" s="25" t="str">
        <f t="shared" si="25"/>
        <v>0</v>
      </c>
      <c r="AA64" s="26">
        <f t="shared" si="26"/>
        <v>0</v>
      </c>
      <c r="AB64" s="24">
        <f t="shared" si="27"/>
        <v>0</v>
      </c>
      <c r="AC64" s="30">
        <v>0</v>
      </c>
      <c r="AD64" s="8">
        <f t="shared" si="28"/>
        <v>0</v>
      </c>
      <c r="AE64" s="59">
        <v>352</v>
      </c>
      <c r="AF64" s="10">
        <f t="shared" si="29"/>
        <v>352</v>
      </c>
      <c r="AG64" s="33" t="s">
        <v>41</v>
      </c>
      <c r="AH64" s="10" t="str">
        <f>_xlfn.IFS(AG64="91-100","-28",AG64="81-90","-24",AG64="71-80","-20",AG64="61-70","-16",AG64="51-60","-11.5",AG64="41-50","-7.5",AG64="33-40","-3.5",AG64="assente","0")</f>
        <v>-20</v>
      </c>
      <c r="AI64" s="58" t="s">
        <v>52</v>
      </c>
      <c r="AJ64" s="10" t="str">
        <f t="shared" si="31"/>
        <v>0</v>
      </c>
      <c r="AL64" s="28">
        <f t="shared" si="30"/>
        <v>1332</v>
      </c>
    </row>
    <row r="65" spans="1:48" x14ac:dyDescent="0.25">
      <c r="A65" s="6">
        <v>53</v>
      </c>
      <c r="B65" s="29" t="s">
        <v>194</v>
      </c>
      <c r="C65" s="30" t="s">
        <v>195</v>
      </c>
      <c r="D65" s="85" t="s">
        <v>196</v>
      </c>
      <c r="E65" s="31" t="s">
        <v>197</v>
      </c>
      <c r="G65" s="9">
        <v>1000</v>
      </c>
      <c r="H65" s="32" t="s">
        <v>6</v>
      </c>
      <c r="I65" s="8">
        <f t="shared" si="17"/>
        <v>0</v>
      </c>
      <c r="J65" s="30">
        <v>0</v>
      </c>
      <c r="K65" s="8">
        <f t="shared" si="18"/>
        <v>0</v>
      </c>
      <c r="L65" s="30">
        <v>0</v>
      </c>
      <c r="M65" s="10">
        <f t="shared" si="19"/>
        <v>0</v>
      </c>
      <c r="N65" s="30">
        <v>0</v>
      </c>
      <c r="O65" s="10">
        <f t="shared" si="20"/>
        <v>0</v>
      </c>
      <c r="P65" s="30">
        <v>0</v>
      </c>
      <c r="Q65" s="8">
        <f t="shared" si="21"/>
        <v>0</v>
      </c>
      <c r="R65" s="30">
        <v>0</v>
      </c>
      <c r="S65" s="10">
        <f t="shared" si="22"/>
        <v>0</v>
      </c>
      <c r="T65" s="30">
        <v>0</v>
      </c>
      <c r="U65" s="30"/>
      <c r="V65" s="8">
        <f t="shared" si="23"/>
        <v>0</v>
      </c>
      <c r="W65" s="33" t="s">
        <v>50</v>
      </c>
      <c r="X65" s="10" t="str">
        <f t="shared" si="24"/>
        <v>0</v>
      </c>
      <c r="Y65" s="30">
        <v>0</v>
      </c>
      <c r="Z65" s="25" t="str">
        <f t="shared" si="25"/>
        <v>0</v>
      </c>
      <c r="AA65" s="26">
        <f t="shared" si="26"/>
        <v>0</v>
      </c>
      <c r="AB65" s="24">
        <f t="shared" si="27"/>
        <v>0</v>
      </c>
      <c r="AC65" s="30">
        <v>0</v>
      </c>
      <c r="AD65" s="8">
        <f t="shared" si="28"/>
        <v>0</v>
      </c>
      <c r="AE65" s="59">
        <v>353</v>
      </c>
      <c r="AF65" s="10">
        <f t="shared" si="29"/>
        <v>353</v>
      </c>
      <c r="AG65" s="33" t="s">
        <v>41</v>
      </c>
      <c r="AH65" s="10" t="str">
        <f>_xlfn.IFS(AG65="91-100","-28",AG65="81-90","-24",AG65="71-80","-20",AG65="61-70","-16",AG65="51-60","-11.5",AG65="41-50","-7.5",AG65="33-40","-3.5",AG65="assente","0")</f>
        <v>-20</v>
      </c>
      <c r="AI65" s="58" t="s">
        <v>52</v>
      </c>
      <c r="AJ65" s="10" t="str">
        <f t="shared" si="31"/>
        <v>0</v>
      </c>
      <c r="AL65" s="28">
        <f t="shared" si="30"/>
        <v>1333</v>
      </c>
    </row>
    <row r="66" spans="1:48" x14ac:dyDescent="0.25">
      <c r="A66" s="6">
        <v>54</v>
      </c>
      <c r="B66" s="73" t="s">
        <v>154</v>
      </c>
      <c r="C66" s="77" t="s">
        <v>155</v>
      </c>
      <c r="D66" s="82" t="s">
        <v>166</v>
      </c>
      <c r="E66" s="88" t="s">
        <v>382</v>
      </c>
      <c r="G66" s="9">
        <v>1000</v>
      </c>
      <c r="H66" s="32" t="s">
        <v>6</v>
      </c>
      <c r="I66" s="8">
        <f t="shared" si="17"/>
        <v>0</v>
      </c>
      <c r="J66" s="77">
        <v>0</v>
      </c>
      <c r="K66" s="8">
        <f t="shared" si="18"/>
        <v>0</v>
      </c>
      <c r="L66" s="77">
        <v>0</v>
      </c>
      <c r="M66" s="10">
        <f t="shared" si="19"/>
        <v>0</v>
      </c>
      <c r="N66" s="77">
        <v>0</v>
      </c>
      <c r="O66" s="10">
        <f t="shared" si="20"/>
        <v>0</v>
      </c>
      <c r="P66" s="77">
        <v>0</v>
      </c>
      <c r="Q66" s="8">
        <f t="shared" si="21"/>
        <v>0</v>
      </c>
      <c r="R66" s="77">
        <v>0</v>
      </c>
      <c r="S66" s="10">
        <f t="shared" si="22"/>
        <v>0</v>
      </c>
      <c r="T66" s="77">
        <v>0</v>
      </c>
      <c r="U66" s="30"/>
      <c r="V66" s="8">
        <f t="shared" si="23"/>
        <v>0</v>
      </c>
      <c r="W66" s="93" t="s">
        <v>50</v>
      </c>
      <c r="X66" s="10" t="str">
        <f t="shared" si="24"/>
        <v>0</v>
      </c>
      <c r="Y66" s="77">
        <v>0</v>
      </c>
      <c r="Z66" s="25" t="str">
        <f t="shared" si="25"/>
        <v>0</v>
      </c>
      <c r="AA66" s="26">
        <f t="shared" si="26"/>
        <v>0</v>
      </c>
      <c r="AB66" s="24">
        <f t="shared" si="27"/>
        <v>0</v>
      </c>
      <c r="AC66" s="77">
        <v>0</v>
      </c>
      <c r="AD66" s="8">
        <f t="shared" si="28"/>
        <v>0</v>
      </c>
      <c r="AE66" s="93">
        <v>347</v>
      </c>
      <c r="AF66" s="10">
        <f t="shared" si="29"/>
        <v>347</v>
      </c>
      <c r="AG66" s="93" t="s">
        <v>43</v>
      </c>
      <c r="AH66" s="10">
        <v>-11.5</v>
      </c>
      <c r="AI66" s="98" t="s">
        <v>52</v>
      </c>
      <c r="AJ66" s="10" t="str">
        <f t="shared" si="31"/>
        <v>0</v>
      </c>
      <c r="AL66" s="28">
        <f t="shared" si="30"/>
        <v>1335.5</v>
      </c>
    </row>
    <row r="67" spans="1:48" x14ac:dyDescent="0.25">
      <c r="A67" s="6">
        <v>55</v>
      </c>
      <c r="B67" s="73" t="s">
        <v>129</v>
      </c>
      <c r="C67" s="77" t="s">
        <v>130</v>
      </c>
      <c r="D67" s="82" t="s">
        <v>131</v>
      </c>
      <c r="E67" s="88" t="s">
        <v>369</v>
      </c>
      <c r="G67" s="9">
        <v>1000</v>
      </c>
      <c r="H67" s="32" t="s">
        <v>5</v>
      </c>
      <c r="I67" s="8">
        <f t="shared" si="17"/>
        <v>-12</v>
      </c>
      <c r="J67" s="77">
        <v>0</v>
      </c>
      <c r="K67" s="8">
        <f t="shared" si="18"/>
        <v>0</v>
      </c>
      <c r="L67" s="77">
        <v>0</v>
      </c>
      <c r="M67" s="10">
        <f t="shared" si="19"/>
        <v>0</v>
      </c>
      <c r="N67" s="77">
        <v>0</v>
      </c>
      <c r="O67" s="10">
        <f t="shared" si="20"/>
        <v>0</v>
      </c>
      <c r="P67" s="77">
        <v>0</v>
      </c>
      <c r="Q67" s="8">
        <f t="shared" si="21"/>
        <v>0</v>
      </c>
      <c r="R67" s="77">
        <v>0</v>
      </c>
      <c r="S67" s="10">
        <f t="shared" si="22"/>
        <v>0</v>
      </c>
      <c r="T67" s="77">
        <v>0</v>
      </c>
      <c r="U67" s="30"/>
      <c r="V67" s="8">
        <f t="shared" si="23"/>
        <v>0</v>
      </c>
      <c r="W67" s="93" t="s">
        <v>50</v>
      </c>
      <c r="X67" s="10" t="str">
        <f t="shared" si="24"/>
        <v>0</v>
      </c>
      <c r="Y67" s="77">
        <v>0</v>
      </c>
      <c r="Z67" s="25" t="str">
        <f t="shared" si="25"/>
        <v>0</v>
      </c>
      <c r="AA67" s="26">
        <f t="shared" si="26"/>
        <v>0</v>
      </c>
      <c r="AB67" s="24">
        <f t="shared" si="27"/>
        <v>0</v>
      </c>
      <c r="AC67" s="77">
        <v>0</v>
      </c>
      <c r="AD67" s="8">
        <f t="shared" si="28"/>
        <v>0</v>
      </c>
      <c r="AE67" s="93">
        <v>370</v>
      </c>
      <c r="AF67" s="10">
        <f t="shared" si="29"/>
        <v>370</v>
      </c>
      <c r="AG67" s="93" t="s">
        <v>41</v>
      </c>
      <c r="AH67" s="10" t="str">
        <f>_xlfn.IFS(AG67="91-100","-28",AG67="81-90","-24",AG67="71-80","-20",AG67="61-70","-16",AG67="51-60","-11.5",AG67="41-50","-7.5",AG67="33-40","-3.5",AG67="assente","0")</f>
        <v>-20</v>
      </c>
      <c r="AI67" s="98" t="s">
        <v>52</v>
      </c>
      <c r="AJ67" s="10" t="str">
        <f t="shared" si="31"/>
        <v>0</v>
      </c>
      <c r="AL67" s="28">
        <f t="shared" si="30"/>
        <v>1338</v>
      </c>
    </row>
    <row r="68" spans="1:48" x14ac:dyDescent="0.25">
      <c r="A68" s="6">
        <v>56</v>
      </c>
      <c r="B68" s="73" t="s">
        <v>123</v>
      </c>
      <c r="C68" s="77" t="s">
        <v>124</v>
      </c>
      <c r="D68" s="82" t="s">
        <v>125</v>
      </c>
      <c r="E68" s="88" t="s">
        <v>367</v>
      </c>
      <c r="G68" s="9">
        <v>1000</v>
      </c>
      <c r="H68" s="32" t="s">
        <v>6</v>
      </c>
      <c r="I68" s="8">
        <f t="shared" si="17"/>
        <v>0</v>
      </c>
      <c r="J68" s="77">
        <v>1</v>
      </c>
      <c r="K68" s="8">
        <f t="shared" si="18"/>
        <v>-12</v>
      </c>
      <c r="L68" s="77">
        <v>0</v>
      </c>
      <c r="M68" s="10">
        <f t="shared" si="19"/>
        <v>0</v>
      </c>
      <c r="N68" s="77">
        <v>0</v>
      </c>
      <c r="O68" s="10">
        <f t="shared" si="20"/>
        <v>0</v>
      </c>
      <c r="P68" s="77">
        <v>1</v>
      </c>
      <c r="Q68" s="8">
        <f t="shared" si="21"/>
        <v>-12</v>
      </c>
      <c r="R68" s="77">
        <v>0</v>
      </c>
      <c r="S68" s="10">
        <f t="shared" si="22"/>
        <v>0</v>
      </c>
      <c r="T68" s="77">
        <v>0</v>
      </c>
      <c r="U68" s="30"/>
      <c r="V68" s="8">
        <f t="shared" si="23"/>
        <v>0</v>
      </c>
      <c r="W68" s="93" t="s">
        <v>50</v>
      </c>
      <c r="X68" s="10" t="str">
        <f t="shared" si="24"/>
        <v>0</v>
      </c>
      <c r="Y68" s="77">
        <v>0</v>
      </c>
      <c r="Z68" s="25" t="str">
        <f t="shared" si="25"/>
        <v>0</v>
      </c>
      <c r="AA68" s="26">
        <f t="shared" si="26"/>
        <v>0</v>
      </c>
      <c r="AB68" s="24">
        <f t="shared" si="27"/>
        <v>0</v>
      </c>
      <c r="AC68" s="77">
        <v>0</v>
      </c>
      <c r="AD68" s="8">
        <f t="shared" si="28"/>
        <v>0</v>
      </c>
      <c r="AE68" s="93">
        <v>376</v>
      </c>
      <c r="AF68" s="10">
        <f t="shared" si="29"/>
        <v>376</v>
      </c>
      <c r="AG68" s="93" t="s">
        <v>55</v>
      </c>
      <c r="AH68" s="10">
        <v>-7.5</v>
      </c>
      <c r="AI68" s="98" t="s">
        <v>52</v>
      </c>
      <c r="AJ68" s="10" t="str">
        <f t="shared" si="31"/>
        <v>0</v>
      </c>
      <c r="AL68" s="28">
        <f t="shared" si="30"/>
        <v>1344.5</v>
      </c>
    </row>
    <row r="69" spans="1:48" x14ac:dyDescent="0.25">
      <c r="A69" s="6">
        <v>57</v>
      </c>
      <c r="B69" s="29" t="s">
        <v>287</v>
      </c>
      <c r="C69" s="30" t="s">
        <v>195</v>
      </c>
      <c r="D69" s="34" t="s">
        <v>288</v>
      </c>
      <c r="E69" s="31" t="s">
        <v>289</v>
      </c>
      <c r="G69" s="9">
        <v>1000</v>
      </c>
      <c r="H69" s="32" t="s">
        <v>6</v>
      </c>
      <c r="I69" s="8">
        <f t="shared" si="17"/>
        <v>0</v>
      </c>
      <c r="J69" s="30">
        <v>0</v>
      </c>
      <c r="K69" s="8">
        <f t="shared" si="18"/>
        <v>0</v>
      </c>
      <c r="L69" s="30">
        <v>0</v>
      </c>
      <c r="M69" s="10">
        <f t="shared" si="19"/>
        <v>0</v>
      </c>
      <c r="N69" s="30">
        <v>0</v>
      </c>
      <c r="O69" s="10">
        <f t="shared" si="20"/>
        <v>0</v>
      </c>
      <c r="P69" s="30">
        <v>0</v>
      </c>
      <c r="Q69" s="8">
        <f t="shared" si="21"/>
        <v>0</v>
      </c>
      <c r="R69" s="30">
        <v>0</v>
      </c>
      <c r="S69" s="10">
        <f t="shared" si="22"/>
        <v>0</v>
      </c>
      <c r="T69" s="30">
        <v>0</v>
      </c>
      <c r="U69" s="30"/>
      <c r="V69" s="8">
        <f t="shared" si="23"/>
        <v>0</v>
      </c>
      <c r="W69" s="33" t="s">
        <v>50</v>
      </c>
      <c r="X69" s="10" t="str">
        <f t="shared" si="24"/>
        <v>0</v>
      </c>
      <c r="Y69" s="60">
        <v>0</v>
      </c>
      <c r="Z69" s="25" t="str">
        <f t="shared" si="25"/>
        <v>0</v>
      </c>
      <c r="AA69" s="26">
        <f t="shared" si="26"/>
        <v>0</v>
      </c>
      <c r="AB69" s="24">
        <f t="shared" si="27"/>
        <v>0</v>
      </c>
      <c r="AC69" s="30">
        <v>0</v>
      </c>
      <c r="AD69" s="8">
        <f t="shared" si="28"/>
        <v>0</v>
      </c>
      <c r="AE69" s="59">
        <v>358</v>
      </c>
      <c r="AF69" s="10">
        <f t="shared" si="29"/>
        <v>358</v>
      </c>
      <c r="AG69" s="33" t="s">
        <v>43</v>
      </c>
      <c r="AH69" s="10">
        <v>-11.5</v>
      </c>
      <c r="AI69" s="58" t="s">
        <v>52</v>
      </c>
      <c r="AJ69" s="10" t="str">
        <f t="shared" si="31"/>
        <v>0</v>
      </c>
      <c r="AL69" s="28">
        <f t="shared" si="30"/>
        <v>1346.5</v>
      </c>
    </row>
    <row r="70" spans="1:48" x14ac:dyDescent="0.25">
      <c r="A70" s="6">
        <v>58</v>
      </c>
      <c r="B70" s="29" t="s">
        <v>226</v>
      </c>
      <c r="C70" s="30" t="s">
        <v>67</v>
      </c>
      <c r="D70" s="34" t="s">
        <v>227</v>
      </c>
      <c r="E70" s="31" t="s">
        <v>228</v>
      </c>
      <c r="G70" s="9">
        <v>1000</v>
      </c>
      <c r="H70" s="32" t="s">
        <v>6</v>
      </c>
      <c r="I70" s="8">
        <f t="shared" si="17"/>
        <v>0</v>
      </c>
      <c r="J70" s="30">
        <v>0</v>
      </c>
      <c r="K70" s="8">
        <f t="shared" si="18"/>
        <v>0</v>
      </c>
      <c r="L70" s="30">
        <v>0</v>
      </c>
      <c r="M70" s="10">
        <f t="shared" si="19"/>
        <v>0</v>
      </c>
      <c r="N70" s="30">
        <v>0</v>
      </c>
      <c r="O70" s="10">
        <f t="shared" si="20"/>
        <v>0</v>
      </c>
      <c r="P70" s="30">
        <v>0</v>
      </c>
      <c r="Q70" s="8">
        <f t="shared" si="21"/>
        <v>0</v>
      </c>
      <c r="R70" s="30">
        <v>0</v>
      </c>
      <c r="S70" s="10">
        <f t="shared" si="22"/>
        <v>0</v>
      </c>
      <c r="T70" s="30">
        <v>0</v>
      </c>
      <c r="U70" s="30"/>
      <c r="V70" s="8">
        <f t="shared" si="23"/>
        <v>0</v>
      </c>
      <c r="W70" s="33" t="s">
        <v>17</v>
      </c>
      <c r="X70" s="10" t="str">
        <f t="shared" si="24"/>
        <v>1</v>
      </c>
      <c r="Y70" s="30">
        <v>0</v>
      </c>
      <c r="Z70" s="25" t="str">
        <f t="shared" si="25"/>
        <v>0</v>
      </c>
      <c r="AA70" s="26">
        <f t="shared" si="26"/>
        <v>0</v>
      </c>
      <c r="AB70" s="24">
        <f t="shared" si="27"/>
        <v>0</v>
      </c>
      <c r="AC70" s="30">
        <v>0</v>
      </c>
      <c r="AD70" s="8">
        <f t="shared" si="28"/>
        <v>0</v>
      </c>
      <c r="AE70" s="59">
        <v>367</v>
      </c>
      <c r="AF70" s="10">
        <f t="shared" si="29"/>
        <v>367</v>
      </c>
      <c r="AG70" s="33" t="s">
        <v>41</v>
      </c>
      <c r="AH70" s="10" t="str">
        <f>_xlfn.IFS(AG70="91-100","-28",AG70="81-90","-24",AG70="71-80","-20",AG70="61-70","-16",AG70="51-60","-11.5",AG70="41-50","-7.5",AG70="33-40","-3.5",AG70="assente","0")</f>
        <v>-20</v>
      </c>
      <c r="AI70" s="58" t="s">
        <v>52</v>
      </c>
      <c r="AJ70" s="10" t="str">
        <f t="shared" si="31"/>
        <v>0</v>
      </c>
      <c r="AL70" s="28">
        <f t="shared" si="30"/>
        <v>1348</v>
      </c>
    </row>
    <row r="71" spans="1:48" x14ac:dyDescent="0.25">
      <c r="A71" s="6">
        <v>59</v>
      </c>
      <c r="B71" s="73" t="s">
        <v>66</v>
      </c>
      <c r="C71" s="77" t="s">
        <v>67</v>
      </c>
      <c r="D71" s="82" t="s">
        <v>68</v>
      </c>
      <c r="E71" s="88" t="s">
        <v>348</v>
      </c>
      <c r="G71" s="9">
        <v>1000</v>
      </c>
      <c r="H71" s="32" t="s">
        <v>6</v>
      </c>
      <c r="I71" s="8">
        <f t="shared" si="17"/>
        <v>0</v>
      </c>
      <c r="J71" s="77">
        <v>0</v>
      </c>
      <c r="K71" s="8">
        <f t="shared" si="18"/>
        <v>0</v>
      </c>
      <c r="L71" s="77">
        <v>0</v>
      </c>
      <c r="M71" s="10">
        <f t="shared" si="19"/>
        <v>0</v>
      </c>
      <c r="N71" s="77">
        <v>0</v>
      </c>
      <c r="O71" s="10">
        <f t="shared" si="20"/>
        <v>0</v>
      </c>
      <c r="P71" s="77">
        <v>0</v>
      </c>
      <c r="Q71" s="8">
        <f t="shared" si="21"/>
        <v>0</v>
      </c>
      <c r="R71" s="77">
        <v>0</v>
      </c>
      <c r="S71" s="10">
        <f t="shared" si="22"/>
        <v>0</v>
      </c>
      <c r="T71" s="77">
        <v>0</v>
      </c>
      <c r="U71" s="30"/>
      <c r="V71" s="8">
        <f t="shared" si="23"/>
        <v>0</v>
      </c>
      <c r="W71" s="93" t="s">
        <v>50</v>
      </c>
      <c r="X71" s="10" t="str">
        <f t="shared" si="24"/>
        <v>0</v>
      </c>
      <c r="Y71" s="77">
        <v>0</v>
      </c>
      <c r="Z71" s="25" t="str">
        <f t="shared" si="25"/>
        <v>0</v>
      </c>
      <c r="AA71" s="26">
        <f t="shared" si="26"/>
        <v>0</v>
      </c>
      <c r="AB71" s="24">
        <f t="shared" si="27"/>
        <v>0</v>
      </c>
      <c r="AC71" s="77">
        <v>0</v>
      </c>
      <c r="AD71" s="8">
        <f t="shared" si="28"/>
        <v>0</v>
      </c>
      <c r="AE71" s="93">
        <v>362</v>
      </c>
      <c r="AF71" s="10">
        <f t="shared" si="29"/>
        <v>362</v>
      </c>
      <c r="AG71" s="93" t="s">
        <v>43</v>
      </c>
      <c r="AH71" s="10">
        <v>-11.5</v>
      </c>
      <c r="AI71" s="98" t="s">
        <v>52</v>
      </c>
      <c r="AJ71" s="10" t="str">
        <f t="shared" si="31"/>
        <v>0</v>
      </c>
      <c r="AL71" s="28">
        <f t="shared" si="30"/>
        <v>1350.5</v>
      </c>
      <c r="AO71" s="11"/>
      <c r="AP71" s="11"/>
      <c r="AU71" s="1"/>
      <c r="AV71" s="1"/>
    </row>
    <row r="72" spans="1:48" x14ac:dyDescent="0.25">
      <c r="A72" s="6">
        <v>60</v>
      </c>
      <c r="B72" s="29" t="s">
        <v>328</v>
      </c>
      <c r="C72" s="47" t="s">
        <v>329</v>
      </c>
      <c r="D72" s="34" t="s">
        <v>330</v>
      </c>
      <c r="E72" s="31" t="s">
        <v>331</v>
      </c>
      <c r="G72" s="9">
        <v>1000</v>
      </c>
      <c r="H72" s="32" t="s">
        <v>6</v>
      </c>
      <c r="I72" s="8">
        <f t="shared" si="17"/>
        <v>0</v>
      </c>
      <c r="J72" s="30">
        <v>0</v>
      </c>
      <c r="K72" s="8">
        <f t="shared" si="18"/>
        <v>0</v>
      </c>
      <c r="L72" s="30">
        <v>0</v>
      </c>
      <c r="M72" s="10">
        <f t="shared" si="19"/>
        <v>0</v>
      </c>
      <c r="N72" s="30">
        <v>0</v>
      </c>
      <c r="O72" s="10">
        <f t="shared" si="20"/>
        <v>0</v>
      </c>
      <c r="P72" s="30">
        <v>0</v>
      </c>
      <c r="Q72" s="8">
        <f t="shared" si="21"/>
        <v>0</v>
      </c>
      <c r="R72" s="30">
        <v>0</v>
      </c>
      <c r="S72" s="10">
        <f t="shared" si="22"/>
        <v>0</v>
      </c>
      <c r="T72" s="30">
        <v>0</v>
      </c>
      <c r="U72" s="30"/>
      <c r="V72" s="8">
        <f t="shared" si="23"/>
        <v>0</v>
      </c>
      <c r="W72" s="33" t="s">
        <v>18</v>
      </c>
      <c r="X72" s="10" t="str">
        <f t="shared" si="24"/>
        <v>2</v>
      </c>
      <c r="Y72" s="30">
        <v>0</v>
      </c>
      <c r="Z72" s="25" t="str">
        <f t="shared" si="25"/>
        <v>0</v>
      </c>
      <c r="AA72" s="26">
        <f t="shared" si="26"/>
        <v>0</v>
      </c>
      <c r="AB72" s="24">
        <f t="shared" si="27"/>
        <v>0</v>
      </c>
      <c r="AC72" s="30">
        <v>0</v>
      </c>
      <c r="AD72" s="8">
        <f t="shared" si="28"/>
        <v>0</v>
      </c>
      <c r="AE72" s="59">
        <v>360</v>
      </c>
      <c r="AF72" s="10">
        <f t="shared" si="29"/>
        <v>360</v>
      </c>
      <c r="AG72" s="33" t="s">
        <v>43</v>
      </c>
      <c r="AH72" s="10">
        <v>-11.5</v>
      </c>
      <c r="AI72" s="58" t="s">
        <v>52</v>
      </c>
      <c r="AJ72" s="10" t="str">
        <f t="shared" si="31"/>
        <v>0</v>
      </c>
      <c r="AL72" s="28">
        <f t="shared" si="30"/>
        <v>1350.5</v>
      </c>
    </row>
    <row r="73" spans="1:48" x14ac:dyDescent="0.25">
      <c r="A73" s="6">
        <v>61</v>
      </c>
      <c r="B73" s="73" t="s">
        <v>163</v>
      </c>
      <c r="C73" s="77" t="s">
        <v>164</v>
      </c>
      <c r="D73" s="82" t="s">
        <v>165</v>
      </c>
      <c r="E73" s="88" t="s">
        <v>381</v>
      </c>
      <c r="G73" s="9">
        <v>1000</v>
      </c>
      <c r="H73" s="32" t="s">
        <v>6</v>
      </c>
      <c r="I73" s="8">
        <f t="shared" si="17"/>
        <v>0</v>
      </c>
      <c r="J73" s="77">
        <v>0</v>
      </c>
      <c r="K73" s="8">
        <f t="shared" si="18"/>
        <v>0</v>
      </c>
      <c r="L73" s="77">
        <v>0</v>
      </c>
      <c r="M73" s="10">
        <f t="shared" si="19"/>
        <v>0</v>
      </c>
      <c r="N73" s="77">
        <v>0</v>
      </c>
      <c r="O73" s="10">
        <f t="shared" si="20"/>
        <v>0</v>
      </c>
      <c r="P73" s="77">
        <v>0</v>
      </c>
      <c r="Q73" s="8">
        <f t="shared" si="21"/>
        <v>0</v>
      </c>
      <c r="R73" s="77">
        <v>0</v>
      </c>
      <c r="S73" s="10">
        <f t="shared" si="22"/>
        <v>0</v>
      </c>
      <c r="T73" s="77">
        <v>0</v>
      </c>
      <c r="U73" s="30"/>
      <c r="V73" s="8">
        <f t="shared" si="23"/>
        <v>0</v>
      </c>
      <c r="W73" s="93" t="s">
        <v>50</v>
      </c>
      <c r="X73" s="10" t="str">
        <f t="shared" si="24"/>
        <v>0</v>
      </c>
      <c r="Y73" s="77">
        <v>0</v>
      </c>
      <c r="Z73" s="25" t="str">
        <f t="shared" si="25"/>
        <v>0</v>
      </c>
      <c r="AA73" s="26">
        <f t="shared" si="26"/>
        <v>0</v>
      </c>
      <c r="AB73" s="24">
        <f t="shared" si="27"/>
        <v>0</v>
      </c>
      <c r="AC73" s="77">
        <v>0</v>
      </c>
      <c r="AD73" s="8">
        <f t="shared" si="28"/>
        <v>0</v>
      </c>
      <c r="AE73" s="93">
        <v>379</v>
      </c>
      <c r="AF73" s="10">
        <f t="shared" si="29"/>
        <v>379</v>
      </c>
      <c r="AG73" s="93" t="s">
        <v>39</v>
      </c>
      <c r="AH73" s="10" t="str">
        <f>_xlfn.IFS(AG73="91-100","-28",AG73="81-90","-24",AG73="71-80","-20",AG73="61-70","-16",AG73="51-60","-11.5",AG73="41-50","-7.5",AG73="33-40","-3.5",AG73="assente","0")</f>
        <v>-28</v>
      </c>
      <c r="AI73" s="98" t="s">
        <v>52</v>
      </c>
      <c r="AJ73" s="10" t="str">
        <f t="shared" si="31"/>
        <v>0</v>
      </c>
      <c r="AL73" s="28">
        <f t="shared" si="30"/>
        <v>1351</v>
      </c>
    </row>
    <row r="74" spans="1:48" x14ac:dyDescent="0.25">
      <c r="A74" s="6">
        <v>62</v>
      </c>
      <c r="B74" s="73" t="s">
        <v>170</v>
      </c>
      <c r="C74" s="77" t="s">
        <v>136</v>
      </c>
      <c r="D74" s="82" t="s">
        <v>171</v>
      </c>
      <c r="E74" s="88" t="s">
        <v>384</v>
      </c>
      <c r="G74" s="9">
        <v>1000</v>
      </c>
      <c r="H74" s="32" t="s">
        <v>5</v>
      </c>
      <c r="I74" s="8">
        <f t="shared" si="17"/>
        <v>-12</v>
      </c>
      <c r="J74" s="77">
        <v>1</v>
      </c>
      <c r="K74" s="8">
        <f t="shared" si="18"/>
        <v>-12</v>
      </c>
      <c r="L74" s="77">
        <v>0</v>
      </c>
      <c r="M74" s="10">
        <f t="shared" si="19"/>
        <v>0</v>
      </c>
      <c r="N74" s="77">
        <v>0</v>
      </c>
      <c r="O74" s="10">
        <f t="shared" si="20"/>
        <v>0</v>
      </c>
      <c r="P74" s="77">
        <v>0</v>
      </c>
      <c r="Q74" s="8">
        <f t="shared" si="21"/>
        <v>0</v>
      </c>
      <c r="R74" s="77">
        <v>0</v>
      </c>
      <c r="S74" s="10">
        <f t="shared" si="22"/>
        <v>0</v>
      </c>
      <c r="T74" s="77">
        <v>0</v>
      </c>
      <c r="U74" s="30"/>
      <c r="V74" s="8">
        <f t="shared" si="23"/>
        <v>0</v>
      </c>
      <c r="W74" s="93" t="s">
        <v>20</v>
      </c>
      <c r="X74" s="10" t="str">
        <f t="shared" si="24"/>
        <v>7</v>
      </c>
      <c r="Y74" s="77">
        <v>0</v>
      </c>
      <c r="Z74" s="25" t="str">
        <f t="shared" si="25"/>
        <v>0</v>
      </c>
      <c r="AA74" s="26">
        <f t="shared" si="26"/>
        <v>0</v>
      </c>
      <c r="AB74" s="24">
        <f t="shared" si="27"/>
        <v>0</v>
      </c>
      <c r="AC74" s="77">
        <v>0</v>
      </c>
      <c r="AD74" s="8">
        <f t="shared" si="28"/>
        <v>0</v>
      </c>
      <c r="AE74" s="93">
        <v>389</v>
      </c>
      <c r="AF74" s="10">
        <f t="shared" si="29"/>
        <v>389</v>
      </c>
      <c r="AG74" s="93" t="s">
        <v>42</v>
      </c>
      <c r="AH74" s="10" t="str">
        <f>_xlfn.IFS(AG74="91-100","-28",AG74="81-90","-24",AG74="71-80","-20",AG74="61-70","-16",AG74="51-60","-11.5",AG74="41-50","-7.5",AG74="33-40","-3.5",AG74="assente","0")</f>
        <v>-16</v>
      </c>
      <c r="AI74" s="98" t="s">
        <v>52</v>
      </c>
      <c r="AJ74" s="10" t="str">
        <f t="shared" si="31"/>
        <v>0</v>
      </c>
      <c r="AL74" s="28">
        <f t="shared" si="30"/>
        <v>1356</v>
      </c>
    </row>
    <row r="75" spans="1:48" x14ac:dyDescent="0.25">
      <c r="A75" s="6">
        <v>63</v>
      </c>
      <c r="B75" s="73" t="s">
        <v>160</v>
      </c>
      <c r="C75" s="77" t="s">
        <v>161</v>
      </c>
      <c r="D75" s="82" t="s">
        <v>162</v>
      </c>
      <c r="E75" s="88" t="s">
        <v>380</v>
      </c>
      <c r="G75" s="9">
        <v>1000</v>
      </c>
      <c r="H75" s="32" t="s">
        <v>6</v>
      </c>
      <c r="I75" s="8">
        <f t="shared" si="17"/>
        <v>0</v>
      </c>
      <c r="J75" s="77">
        <v>0</v>
      </c>
      <c r="K75" s="8">
        <f t="shared" si="18"/>
        <v>0</v>
      </c>
      <c r="L75" s="77">
        <v>0</v>
      </c>
      <c r="M75" s="10">
        <f t="shared" si="19"/>
        <v>0</v>
      </c>
      <c r="N75" s="77">
        <v>0</v>
      </c>
      <c r="O75" s="10">
        <f t="shared" si="20"/>
        <v>0</v>
      </c>
      <c r="P75" s="77">
        <v>0</v>
      </c>
      <c r="Q75" s="8">
        <f t="shared" si="21"/>
        <v>0</v>
      </c>
      <c r="R75" s="77">
        <v>0</v>
      </c>
      <c r="S75" s="10">
        <f t="shared" si="22"/>
        <v>0</v>
      </c>
      <c r="T75" s="77">
        <v>0</v>
      </c>
      <c r="U75" s="30"/>
      <c r="V75" s="8">
        <f t="shared" si="23"/>
        <v>0</v>
      </c>
      <c r="W75" s="93" t="s">
        <v>50</v>
      </c>
      <c r="X75" s="10" t="str">
        <f t="shared" si="24"/>
        <v>0</v>
      </c>
      <c r="Y75" s="77">
        <v>0</v>
      </c>
      <c r="Z75" s="25" t="str">
        <f t="shared" si="25"/>
        <v>0</v>
      </c>
      <c r="AA75" s="26">
        <f t="shared" si="26"/>
        <v>0</v>
      </c>
      <c r="AB75" s="24">
        <f t="shared" si="27"/>
        <v>0</v>
      </c>
      <c r="AC75" s="77">
        <v>0</v>
      </c>
      <c r="AD75" s="8">
        <f t="shared" si="28"/>
        <v>0</v>
      </c>
      <c r="AE75" s="93">
        <v>378</v>
      </c>
      <c r="AF75" s="10">
        <f t="shared" si="29"/>
        <v>378</v>
      </c>
      <c r="AG75" s="93" t="s">
        <v>41</v>
      </c>
      <c r="AH75" s="10" t="str">
        <f>_xlfn.IFS(AG75="91-100","-28",AG75="81-90","-24",AG75="71-80","-20",AG75="61-70","-16",AG75="51-60","-11.5",AG75="41-50","-7.5",AG75="33-40","-3.5",AG75="assente","0")</f>
        <v>-20</v>
      </c>
      <c r="AI75" s="98" t="s">
        <v>52</v>
      </c>
      <c r="AJ75" s="10" t="str">
        <f t="shared" si="31"/>
        <v>0</v>
      </c>
      <c r="AL75" s="28">
        <f t="shared" si="30"/>
        <v>1358</v>
      </c>
    </row>
    <row r="76" spans="1:48" x14ac:dyDescent="0.25">
      <c r="A76" s="6">
        <v>64</v>
      </c>
      <c r="B76" s="29" t="s">
        <v>324</v>
      </c>
      <c r="C76" s="47" t="s">
        <v>325</v>
      </c>
      <c r="D76" s="34" t="s">
        <v>326</v>
      </c>
      <c r="E76" s="31" t="s">
        <v>327</v>
      </c>
      <c r="G76" s="9">
        <v>1000</v>
      </c>
      <c r="H76" s="32" t="s">
        <v>6</v>
      </c>
      <c r="I76" s="8">
        <f t="shared" si="17"/>
        <v>0</v>
      </c>
      <c r="J76" s="30">
        <v>0</v>
      </c>
      <c r="K76" s="8">
        <f t="shared" si="18"/>
        <v>0</v>
      </c>
      <c r="L76" s="30">
        <v>0</v>
      </c>
      <c r="M76" s="10">
        <f t="shared" si="19"/>
        <v>0</v>
      </c>
      <c r="N76" s="30">
        <v>0</v>
      </c>
      <c r="O76" s="10">
        <f t="shared" si="20"/>
        <v>0</v>
      </c>
      <c r="P76" s="30">
        <v>0</v>
      </c>
      <c r="Q76" s="8">
        <f t="shared" si="21"/>
        <v>0</v>
      </c>
      <c r="R76" s="30">
        <v>0</v>
      </c>
      <c r="S76" s="10">
        <f t="shared" si="22"/>
        <v>0</v>
      </c>
      <c r="T76" s="30">
        <v>0</v>
      </c>
      <c r="U76" s="30"/>
      <c r="V76" s="8">
        <f t="shared" si="23"/>
        <v>0</v>
      </c>
      <c r="W76" s="33" t="s">
        <v>50</v>
      </c>
      <c r="X76" s="10" t="str">
        <f t="shared" si="24"/>
        <v>0</v>
      </c>
      <c r="Y76" s="30">
        <v>0</v>
      </c>
      <c r="Z76" s="25" t="str">
        <f t="shared" si="25"/>
        <v>0</v>
      </c>
      <c r="AA76" s="26">
        <f t="shared" si="26"/>
        <v>0</v>
      </c>
      <c r="AB76" s="24">
        <f t="shared" si="27"/>
        <v>0</v>
      </c>
      <c r="AC76" s="30">
        <v>0</v>
      </c>
      <c r="AD76" s="8">
        <f t="shared" si="28"/>
        <v>0</v>
      </c>
      <c r="AE76" s="59">
        <v>366</v>
      </c>
      <c r="AF76" s="10">
        <f t="shared" si="29"/>
        <v>366</v>
      </c>
      <c r="AG76" s="33" t="s">
        <v>55</v>
      </c>
      <c r="AH76" s="10">
        <v>-7.5</v>
      </c>
      <c r="AI76" s="58" t="s">
        <v>52</v>
      </c>
      <c r="AJ76" s="10" t="str">
        <f t="shared" si="31"/>
        <v>0</v>
      </c>
      <c r="AL76" s="28">
        <f t="shared" si="30"/>
        <v>1358.5</v>
      </c>
    </row>
    <row r="77" spans="1:48" x14ac:dyDescent="0.25">
      <c r="A77" s="6">
        <v>65</v>
      </c>
      <c r="B77" s="73" t="s">
        <v>126</v>
      </c>
      <c r="C77" s="77" t="s">
        <v>127</v>
      </c>
      <c r="D77" s="82" t="s">
        <v>128</v>
      </c>
      <c r="E77" s="88" t="s">
        <v>368</v>
      </c>
      <c r="G77" s="9">
        <v>1000</v>
      </c>
      <c r="H77" s="32" t="s">
        <v>6</v>
      </c>
      <c r="I77" s="8">
        <f t="shared" ref="I77:I102" si="32">IF(H77="si",-12,0)</f>
        <v>0</v>
      </c>
      <c r="J77" s="77">
        <v>0</v>
      </c>
      <c r="K77" s="8">
        <f t="shared" ref="K77:K102" si="33">J77*-12</f>
        <v>0</v>
      </c>
      <c r="L77" s="77">
        <v>0</v>
      </c>
      <c r="M77" s="10">
        <f t="shared" ref="M77:M102" si="34">L77*-12</f>
        <v>0</v>
      </c>
      <c r="N77" s="77">
        <v>0</v>
      </c>
      <c r="O77" s="10">
        <f t="shared" ref="O77:O102" si="35">N77*-12</f>
        <v>0</v>
      </c>
      <c r="P77" s="77">
        <v>0</v>
      </c>
      <c r="Q77" s="8">
        <f t="shared" ref="Q77:Q102" si="36">P77*-12</f>
        <v>0</v>
      </c>
      <c r="R77" s="77">
        <v>0</v>
      </c>
      <c r="S77" s="10">
        <f t="shared" ref="S77:S102" si="37">R77*-12</f>
        <v>0</v>
      </c>
      <c r="T77" s="77">
        <v>0</v>
      </c>
      <c r="U77" s="30"/>
      <c r="V77" s="8">
        <f t="shared" ref="V77:V102" si="38">IF(H77=U77,T77*-12,0)</f>
        <v>0</v>
      </c>
      <c r="W77" s="93" t="s">
        <v>17</v>
      </c>
      <c r="X77" s="10" t="str">
        <f t="shared" ref="X77:X102" si="39">_xlfn.IFS(W77="da 4132,01 a 4468,00","1",W77="da 4648,01 a 5164,00","2",W77="da 5164,01 a 5733,00","3",W77="da 5733,01 a 6300,00","4",W77="da 6300,01 a 6817,00","7",W77="da 6817,01 a 7385,00","11",W77="da 7385,01 a 7953,00","16",W77="da 7953,01 a 8522,00","22",W77="da 8522,01 a 9090,00","29",W77="senza reddito","0")</f>
        <v>1</v>
      </c>
      <c r="Y77" s="77">
        <v>0</v>
      </c>
      <c r="Z77" s="25" t="str">
        <f t="shared" ref="Z77:Z102" si="40">IF(Y77=0,"0",(Y77-9090)/516)</f>
        <v>0</v>
      </c>
      <c r="AA77" s="26">
        <f t="shared" ref="AA77:AA102" si="41">ROUNDDOWN(Z77,0)</f>
        <v>0</v>
      </c>
      <c r="AB77" s="24">
        <f t="shared" ref="AB77:AB89" si="42">AA77*12</f>
        <v>0</v>
      </c>
      <c r="AC77" s="77">
        <v>0</v>
      </c>
      <c r="AD77" s="8">
        <f t="shared" ref="AD77:AD102" si="43">AC77*-1</f>
        <v>0</v>
      </c>
      <c r="AE77" s="93">
        <v>368</v>
      </c>
      <c r="AF77" s="10">
        <f t="shared" ref="AF77:AF102" si="44">AE77*1</f>
        <v>368</v>
      </c>
      <c r="AG77" s="93" t="s">
        <v>55</v>
      </c>
      <c r="AH77" s="10">
        <v>-7.5</v>
      </c>
      <c r="AI77" s="98" t="s">
        <v>52</v>
      </c>
      <c r="AJ77" s="10" t="str">
        <f t="shared" si="31"/>
        <v>0</v>
      </c>
      <c r="AL77" s="28">
        <f t="shared" ref="AL77:AL102" si="45">G77+I77+K77+M77+O77+Q77+S77+V77+X77+AB77+AD77+AF77+AH77+AJ77</f>
        <v>1361.5</v>
      </c>
    </row>
    <row r="78" spans="1:48" x14ac:dyDescent="0.25">
      <c r="A78" s="6">
        <v>66</v>
      </c>
      <c r="B78" s="29" t="s">
        <v>310</v>
      </c>
      <c r="C78" s="30" t="s">
        <v>311</v>
      </c>
      <c r="D78" s="34" t="s">
        <v>312</v>
      </c>
      <c r="E78" s="31" t="s">
        <v>313</v>
      </c>
      <c r="G78" s="9">
        <v>1000</v>
      </c>
      <c r="H78" s="32" t="s">
        <v>6</v>
      </c>
      <c r="I78" s="8">
        <f t="shared" si="32"/>
        <v>0</v>
      </c>
      <c r="J78" s="30">
        <v>0</v>
      </c>
      <c r="K78" s="8">
        <f t="shared" si="33"/>
        <v>0</v>
      </c>
      <c r="L78" s="30">
        <v>0</v>
      </c>
      <c r="M78" s="10">
        <f t="shared" si="34"/>
        <v>0</v>
      </c>
      <c r="N78" s="30">
        <v>0</v>
      </c>
      <c r="O78" s="10">
        <f t="shared" si="35"/>
        <v>0</v>
      </c>
      <c r="P78" s="30">
        <v>0</v>
      </c>
      <c r="Q78" s="8">
        <f t="shared" si="36"/>
        <v>0</v>
      </c>
      <c r="R78" s="30">
        <v>0</v>
      </c>
      <c r="S78" s="10">
        <f t="shared" si="37"/>
        <v>0</v>
      </c>
      <c r="T78" s="30">
        <v>0</v>
      </c>
      <c r="U78" s="30"/>
      <c r="V78" s="8">
        <f t="shared" si="38"/>
        <v>0</v>
      </c>
      <c r="W78" s="33" t="s">
        <v>18</v>
      </c>
      <c r="X78" s="10" t="str">
        <f t="shared" si="39"/>
        <v>2</v>
      </c>
      <c r="Y78" s="60">
        <v>0</v>
      </c>
      <c r="Z78" s="25" t="str">
        <f t="shared" si="40"/>
        <v>0</v>
      </c>
      <c r="AA78" s="26">
        <f t="shared" si="41"/>
        <v>0</v>
      </c>
      <c r="AB78" s="24">
        <f t="shared" si="42"/>
        <v>0</v>
      </c>
      <c r="AC78" s="30">
        <v>0</v>
      </c>
      <c r="AD78" s="8">
        <f t="shared" si="43"/>
        <v>0</v>
      </c>
      <c r="AE78" s="59">
        <v>369</v>
      </c>
      <c r="AF78" s="10">
        <f t="shared" si="44"/>
        <v>369</v>
      </c>
      <c r="AG78" s="33" t="s">
        <v>55</v>
      </c>
      <c r="AH78" s="10">
        <v>-7.5</v>
      </c>
      <c r="AI78" s="58" t="s">
        <v>52</v>
      </c>
      <c r="AJ78" s="10" t="str">
        <f t="shared" si="31"/>
        <v>0</v>
      </c>
      <c r="AL78" s="28">
        <f t="shared" si="45"/>
        <v>1363.5</v>
      </c>
    </row>
    <row r="79" spans="1:48" x14ac:dyDescent="0.25">
      <c r="A79" s="6">
        <v>67</v>
      </c>
      <c r="B79" s="73" t="s">
        <v>69</v>
      </c>
      <c r="C79" s="77" t="s">
        <v>70</v>
      </c>
      <c r="D79" s="82" t="s">
        <v>71</v>
      </c>
      <c r="E79" s="88" t="s">
        <v>349</v>
      </c>
      <c r="G79" s="9">
        <v>1000</v>
      </c>
      <c r="H79" s="32" t="s">
        <v>6</v>
      </c>
      <c r="I79" s="8">
        <f t="shared" si="32"/>
        <v>0</v>
      </c>
      <c r="J79" s="77">
        <v>0</v>
      </c>
      <c r="K79" s="8">
        <f t="shared" si="33"/>
        <v>0</v>
      </c>
      <c r="L79" s="77">
        <v>0</v>
      </c>
      <c r="M79" s="10">
        <f t="shared" si="34"/>
        <v>0</v>
      </c>
      <c r="N79" s="77">
        <v>0</v>
      </c>
      <c r="O79" s="10">
        <f t="shared" si="35"/>
        <v>0</v>
      </c>
      <c r="P79" s="77">
        <v>0</v>
      </c>
      <c r="Q79" s="8">
        <f t="shared" si="36"/>
        <v>0</v>
      </c>
      <c r="R79" s="77">
        <v>0</v>
      </c>
      <c r="S79" s="10">
        <f t="shared" si="37"/>
        <v>0</v>
      </c>
      <c r="T79" s="77">
        <v>0</v>
      </c>
      <c r="U79" s="30"/>
      <c r="V79" s="8">
        <f t="shared" si="38"/>
        <v>0</v>
      </c>
      <c r="W79" s="93" t="s">
        <v>50</v>
      </c>
      <c r="X79" s="10" t="str">
        <f t="shared" si="39"/>
        <v>0</v>
      </c>
      <c r="Y79" s="77">
        <v>0</v>
      </c>
      <c r="Z79" s="25" t="str">
        <f t="shared" si="40"/>
        <v>0</v>
      </c>
      <c r="AA79" s="26">
        <f t="shared" si="41"/>
        <v>0</v>
      </c>
      <c r="AB79" s="24">
        <f t="shared" si="42"/>
        <v>0</v>
      </c>
      <c r="AC79" s="77">
        <v>0</v>
      </c>
      <c r="AD79" s="8">
        <f t="shared" si="43"/>
        <v>0</v>
      </c>
      <c r="AE79" s="93">
        <v>381</v>
      </c>
      <c r="AF79" s="10">
        <f t="shared" si="44"/>
        <v>381</v>
      </c>
      <c r="AG79" s="93" t="s">
        <v>42</v>
      </c>
      <c r="AH79" s="10" t="str">
        <f>_xlfn.IFS(AG79="91-100","-28",AG79="81-90","-24",AG79="71-80","-20",AG79="61-70","-16",AG79="51-60","-11.5",AG79="41-50","-7.5",AG79="33-40","-3.5",AG79="assente","0")</f>
        <v>-16</v>
      </c>
      <c r="AI79" s="98" t="s">
        <v>52</v>
      </c>
      <c r="AJ79" s="10" t="str">
        <f t="shared" si="31"/>
        <v>0</v>
      </c>
      <c r="AL79" s="28">
        <f t="shared" si="45"/>
        <v>1365</v>
      </c>
      <c r="AO79" s="11"/>
      <c r="AP79" s="11"/>
    </row>
    <row r="80" spans="1:48" x14ac:dyDescent="0.25">
      <c r="A80" s="6">
        <v>68</v>
      </c>
      <c r="B80" s="73" t="s">
        <v>123</v>
      </c>
      <c r="C80" s="77" t="s">
        <v>124</v>
      </c>
      <c r="D80" s="82" t="s">
        <v>125</v>
      </c>
      <c r="E80" s="88" t="s">
        <v>367</v>
      </c>
      <c r="G80" s="9">
        <v>1000</v>
      </c>
      <c r="H80" s="32" t="s">
        <v>6</v>
      </c>
      <c r="I80" s="8">
        <f t="shared" si="32"/>
        <v>0</v>
      </c>
      <c r="J80" s="77">
        <v>0</v>
      </c>
      <c r="K80" s="8">
        <f t="shared" si="33"/>
        <v>0</v>
      </c>
      <c r="L80" s="77">
        <v>0</v>
      </c>
      <c r="M80" s="10">
        <f t="shared" si="34"/>
        <v>0</v>
      </c>
      <c r="N80" s="77">
        <v>0</v>
      </c>
      <c r="O80" s="10">
        <f t="shared" si="35"/>
        <v>0</v>
      </c>
      <c r="P80" s="77">
        <v>0</v>
      </c>
      <c r="Q80" s="8">
        <f t="shared" si="36"/>
        <v>0</v>
      </c>
      <c r="R80" s="77">
        <v>0</v>
      </c>
      <c r="S80" s="10">
        <f t="shared" si="37"/>
        <v>0</v>
      </c>
      <c r="T80" s="77">
        <v>0</v>
      </c>
      <c r="U80" s="30"/>
      <c r="V80" s="8">
        <f t="shared" si="38"/>
        <v>0</v>
      </c>
      <c r="W80" s="93" t="s">
        <v>50</v>
      </c>
      <c r="X80" s="10" t="str">
        <f t="shared" si="39"/>
        <v>0</v>
      </c>
      <c r="Y80" s="77">
        <v>0</v>
      </c>
      <c r="Z80" s="25" t="str">
        <f t="shared" si="40"/>
        <v>0</v>
      </c>
      <c r="AA80" s="26">
        <f t="shared" si="41"/>
        <v>0</v>
      </c>
      <c r="AB80" s="24">
        <f t="shared" si="42"/>
        <v>0</v>
      </c>
      <c r="AC80" s="77">
        <v>0</v>
      </c>
      <c r="AD80" s="8">
        <f t="shared" si="43"/>
        <v>0</v>
      </c>
      <c r="AE80" s="93">
        <v>376</v>
      </c>
      <c r="AF80" s="10">
        <f t="shared" si="44"/>
        <v>376</v>
      </c>
      <c r="AG80" s="93" t="s">
        <v>55</v>
      </c>
      <c r="AH80" s="10">
        <v>-7.5</v>
      </c>
      <c r="AI80" s="98" t="s">
        <v>52</v>
      </c>
      <c r="AJ80" s="10" t="str">
        <f t="shared" si="31"/>
        <v>0</v>
      </c>
      <c r="AL80" s="28">
        <f t="shared" si="45"/>
        <v>1368.5</v>
      </c>
    </row>
    <row r="81" spans="1:48" x14ac:dyDescent="0.25">
      <c r="A81" s="6">
        <v>69</v>
      </c>
      <c r="B81" s="73" t="s">
        <v>146</v>
      </c>
      <c r="C81" s="77" t="s">
        <v>147</v>
      </c>
      <c r="D81" s="82" t="s">
        <v>148</v>
      </c>
      <c r="E81" s="88" t="s">
        <v>375</v>
      </c>
      <c r="G81" s="9">
        <v>1000</v>
      </c>
      <c r="H81" s="32" t="s">
        <v>6</v>
      </c>
      <c r="I81" s="8">
        <f t="shared" si="32"/>
        <v>0</v>
      </c>
      <c r="J81" s="77">
        <v>0</v>
      </c>
      <c r="K81" s="8">
        <f t="shared" si="33"/>
        <v>0</v>
      </c>
      <c r="L81" s="77">
        <v>0</v>
      </c>
      <c r="M81" s="10">
        <f t="shared" si="34"/>
        <v>0</v>
      </c>
      <c r="N81" s="77">
        <v>0</v>
      </c>
      <c r="O81" s="10">
        <f t="shared" si="35"/>
        <v>0</v>
      </c>
      <c r="P81" s="77">
        <v>0</v>
      </c>
      <c r="Q81" s="8">
        <f t="shared" si="36"/>
        <v>0</v>
      </c>
      <c r="R81" s="77">
        <v>0</v>
      </c>
      <c r="S81" s="10">
        <f t="shared" si="37"/>
        <v>0</v>
      </c>
      <c r="T81" s="77">
        <v>0</v>
      </c>
      <c r="U81" s="30"/>
      <c r="V81" s="8">
        <f t="shared" si="38"/>
        <v>0</v>
      </c>
      <c r="W81" s="93" t="s">
        <v>50</v>
      </c>
      <c r="X81" s="10" t="str">
        <f t="shared" si="39"/>
        <v>0</v>
      </c>
      <c r="Y81" s="77">
        <v>0</v>
      </c>
      <c r="Z81" s="25" t="str">
        <f t="shared" si="40"/>
        <v>0</v>
      </c>
      <c r="AA81" s="26">
        <f t="shared" si="41"/>
        <v>0</v>
      </c>
      <c r="AB81" s="24">
        <f t="shared" si="42"/>
        <v>0</v>
      </c>
      <c r="AC81" s="77">
        <v>0</v>
      </c>
      <c r="AD81" s="8">
        <f t="shared" si="43"/>
        <v>0</v>
      </c>
      <c r="AE81" s="93">
        <v>376</v>
      </c>
      <c r="AF81" s="10">
        <f t="shared" si="44"/>
        <v>376</v>
      </c>
      <c r="AG81" s="93" t="s">
        <v>55</v>
      </c>
      <c r="AH81" s="10">
        <v>-7.5</v>
      </c>
      <c r="AI81" s="98" t="s">
        <v>52</v>
      </c>
      <c r="AJ81" s="10" t="str">
        <f t="shared" si="31"/>
        <v>0</v>
      </c>
      <c r="AL81" s="28">
        <f t="shared" si="45"/>
        <v>1368.5</v>
      </c>
    </row>
    <row r="82" spans="1:48" x14ac:dyDescent="0.25">
      <c r="A82" s="6">
        <v>70</v>
      </c>
      <c r="B82" s="29" t="s">
        <v>272</v>
      </c>
      <c r="C82" s="30" t="s">
        <v>147</v>
      </c>
      <c r="D82" s="34" t="s">
        <v>273</v>
      </c>
      <c r="E82" s="31" t="s">
        <v>274</v>
      </c>
      <c r="G82" s="9">
        <v>1000</v>
      </c>
      <c r="H82" s="32" t="s">
        <v>6</v>
      </c>
      <c r="I82" s="8">
        <f t="shared" si="32"/>
        <v>0</v>
      </c>
      <c r="J82" s="30">
        <v>0</v>
      </c>
      <c r="K82" s="8">
        <f t="shared" si="33"/>
        <v>0</v>
      </c>
      <c r="L82" s="30">
        <v>0</v>
      </c>
      <c r="M82" s="10">
        <f t="shared" si="34"/>
        <v>0</v>
      </c>
      <c r="N82" s="30">
        <v>0</v>
      </c>
      <c r="O82" s="10">
        <f t="shared" si="35"/>
        <v>0</v>
      </c>
      <c r="P82" s="30">
        <v>0</v>
      </c>
      <c r="Q82" s="8">
        <f t="shared" si="36"/>
        <v>0</v>
      </c>
      <c r="R82" s="30">
        <v>0</v>
      </c>
      <c r="S82" s="10">
        <f t="shared" si="37"/>
        <v>0</v>
      </c>
      <c r="T82" s="30">
        <v>0</v>
      </c>
      <c r="U82" s="30"/>
      <c r="V82" s="8">
        <f t="shared" si="38"/>
        <v>0</v>
      </c>
      <c r="W82" s="33" t="s">
        <v>19</v>
      </c>
      <c r="X82" s="10" t="str">
        <f t="shared" si="39"/>
        <v>4</v>
      </c>
      <c r="Y82" s="60">
        <v>0</v>
      </c>
      <c r="Z82" s="25" t="str">
        <f t="shared" si="40"/>
        <v>0</v>
      </c>
      <c r="AA82" s="26">
        <f t="shared" si="41"/>
        <v>0</v>
      </c>
      <c r="AB82" s="24">
        <f t="shared" si="42"/>
        <v>0</v>
      </c>
      <c r="AC82" s="30">
        <v>0</v>
      </c>
      <c r="AD82" s="8">
        <f t="shared" si="43"/>
        <v>0</v>
      </c>
      <c r="AE82" s="59">
        <v>372</v>
      </c>
      <c r="AF82" s="10">
        <f t="shared" si="44"/>
        <v>372</v>
      </c>
      <c r="AG82" s="33" t="s">
        <v>55</v>
      </c>
      <c r="AH82" s="10">
        <v>-7.5</v>
      </c>
      <c r="AI82" s="58" t="s">
        <v>52</v>
      </c>
      <c r="AJ82" s="10" t="str">
        <f t="shared" si="31"/>
        <v>0</v>
      </c>
      <c r="AL82" s="28">
        <f t="shared" si="45"/>
        <v>1368.5</v>
      </c>
    </row>
    <row r="83" spans="1:48" x14ac:dyDescent="0.25">
      <c r="A83" s="6">
        <v>71</v>
      </c>
      <c r="B83" s="29" t="s">
        <v>336</v>
      </c>
      <c r="C83" s="30" t="s">
        <v>337</v>
      </c>
      <c r="D83" s="34" t="s">
        <v>338</v>
      </c>
      <c r="E83" s="31" t="s">
        <v>339</v>
      </c>
      <c r="G83" s="9">
        <v>1000</v>
      </c>
      <c r="H83" s="32" t="s">
        <v>6</v>
      </c>
      <c r="I83" s="8">
        <f t="shared" si="32"/>
        <v>0</v>
      </c>
      <c r="J83" s="30">
        <v>0</v>
      </c>
      <c r="K83" s="8">
        <f t="shared" si="33"/>
        <v>0</v>
      </c>
      <c r="L83" s="30">
        <v>0</v>
      </c>
      <c r="M83" s="10">
        <f t="shared" si="34"/>
        <v>0</v>
      </c>
      <c r="N83" s="30">
        <v>0</v>
      </c>
      <c r="O83" s="10">
        <f t="shared" si="35"/>
        <v>0</v>
      </c>
      <c r="P83" s="30">
        <v>0</v>
      </c>
      <c r="Q83" s="8">
        <f t="shared" si="36"/>
        <v>0</v>
      </c>
      <c r="R83" s="30">
        <v>0</v>
      </c>
      <c r="S83" s="10">
        <f t="shared" si="37"/>
        <v>0</v>
      </c>
      <c r="T83" s="30">
        <v>0</v>
      </c>
      <c r="U83" s="30"/>
      <c r="V83" s="8">
        <f t="shared" si="38"/>
        <v>0</v>
      </c>
      <c r="W83" s="33" t="s">
        <v>50</v>
      </c>
      <c r="X83" s="10" t="str">
        <f t="shared" si="39"/>
        <v>0</v>
      </c>
      <c r="Y83" s="30">
        <v>0</v>
      </c>
      <c r="Z83" s="25" t="str">
        <f t="shared" si="40"/>
        <v>0</v>
      </c>
      <c r="AA83" s="26">
        <f t="shared" si="41"/>
        <v>0</v>
      </c>
      <c r="AB83" s="24">
        <f t="shared" si="42"/>
        <v>0</v>
      </c>
      <c r="AC83" s="30">
        <v>0</v>
      </c>
      <c r="AD83" s="8">
        <f t="shared" si="43"/>
        <v>0</v>
      </c>
      <c r="AE83" s="59">
        <v>376</v>
      </c>
      <c r="AF83" s="10">
        <f t="shared" si="44"/>
        <v>376</v>
      </c>
      <c r="AG83" s="33" t="s">
        <v>55</v>
      </c>
      <c r="AH83" s="10">
        <v>-7.5</v>
      </c>
      <c r="AI83" s="58" t="s">
        <v>52</v>
      </c>
      <c r="AJ83" s="10" t="str">
        <f t="shared" si="31"/>
        <v>0</v>
      </c>
      <c r="AL83" s="28">
        <f t="shared" si="45"/>
        <v>1368.5</v>
      </c>
    </row>
    <row r="84" spans="1:48" x14ac:dyDescent="0.25">
      <c r="A84" s="6">
        <v>72</v>
      </c>
      <c r="B84" s="73" t="s">
        <v>60</v>
      </c>
      <c r="C84" s="77" t="s">
        <v>61</v>
      </c>
      <c r="D84" s="82" t="s">
        <v>62</v>
      </c>
      <c r="E84" s="88" t="s">
        <v>346</v>
      </c>
      <c r="G84" s="9">
        <v>1000</v>
      </c>
      <c r="H84" s="32" t="s">
        <v>6</v>
      </c>
      <c r="I84" s="8">
        <f t="shared" si="32"/>
        <v>0</v>
      </c>
      <c r="J84" s="77">
        <v>0</v>
      </c>
      <c r="K84" s="8">
        <f t="shared" si="33"/>
        <v>0</v>
      </c>
      <c r="L84" s="77">
        <v>0</v>
      </c>
      <c r="M84" s="10">
        <f t="shared" si="34"/>
        <v>0</v>
      </c>
      <c r="N84" s="77">
        <v>0</v>
      </c>
      <c r="O84" s="10">
        <f t="shared" si="35"/>
        <v>0</v>
      </c>
      <c r="P84" s="77">
        <v>0</v>
      </c>
      <c r="Q84" s="8">
        <f t="shared" si="36"/>
        <v>0</v>
      </c>
      <c r="R84" s="77">
        <v>0</v>
      </c>
      <c r="S84" s="10">
        <f t="shared" si="37"/>
        <v>0</v>
      </c>
      <c r="T84" s="77">
        <v>0</v>
      </c>
      <c r="U84" s="30"/>
      <c r="V84" s="8">
        <f t="shared" si="38"/>
        <v>0</v>
      </c>
      <c r="W84" s="93" t="s">
        <v>50</v>
      </c>
      <c r="X84" s="10" t="str">
        <f t="shared" si="39"/>
        <v>0</v>
      </c>
      <c r="Y84" s="77">
        <v>0</v>
      </c>
      <c r="Z84" s="25" t="str">
        <f t="shared" si="40"/>
        <v>0</v>
      </c>
      <c r="AA84" s="26">
        <f t="shared" si="41"/>
        <v>0</v>
      </c>
      <c r="AB84" s="24">
        <f t="shared" si="42"/>
        <v>0</v>
      </c>
      <c r="AC84" s="77">
        <v>0</v>
      </c>
      <c r="AD84" s="8">
        <f t="shared" si="43"/>
        <v>0</v>
      </c>
      <c r="AE84" s="93">
        <v>377</v>
      </c>
      <c r="AF84" s="10">
        <f t="shared" si="44"/>
        <v>377</v>
      </c>
      <c r="AG84" s="93" t="s">
        <v>56</v>
      </c>
      <c r="AH84" s="10">
        <v>-7.5</v>
      </c>
      <c r="AI84" s="98" t="s">
        <v>52</v>
      </c>
      <c r="AJ84" s="10" t="str">
        <f t="shared" si="31"/>
        <v>0</v>
      </c>
      <c r="AL84" s="28">
        <f t="shared" si="45"/>
        <v>1369.5</v>
      </c>
      <c r="AO84" s="11"/>
      <c r="AP84" s="12"/>
      <c r="AU84" s="1"/>
      <c r="AV84" s="1"/>
    </row>
    <row r="85" spans="1:48" x14ac:dyDescent="0.25">
      <c r="A85" s="6">
        <v>73</v>
      </c>
      <c r="B85" s="29" t="s">
        <v>186</v>
      </c>
      <c r="C85" s="47" t="s">
        <v>187</v>
      </c>
      <c r="D85" s="34" t="s">
        <v>188</v>
      </c>
      <c r="E85" s="31" t="s">
        <v>189</v>
      </c>
      <c r="G85" s="9">
        <v>1000</v>
      </c>
      <c r="H85" s="32" t="s">
        <v>6</v>
      </c>
      <c r="I85" s="8">
        <f t="shared" si="32"/>
        <v>0</v>
      </c>
      <c r="J85" s="30">
        <v>0</v>
      </c>
      <c r="K85" s="8">
        <f t="shared" si="33"/>
        <v>0</v>
      </c>
      <c r="L85" s="30">
        <v>0</v>
      </c>
      <c r="M85" s="10">
        <f t="shared" si="34"/>
        <v>0</v>
      </c>
      <c r="N85" s="30">
        <v>0</v>
      </c>
      <c r="O85" s="10">
        <f t="shared" si="35"/>
        <v>0</v>
      </c>
      <c r="P85" s="30">
        <v>0</v>
      </c>
      <c r="Q85" s="8">
        <f t="shared" si="36"/>
        <v>0</v>
      </c>
      <c r="R85" s="30">
        <v>0</v>
      </c>
      <c r="S85" s="10">
        <f t="shared" si="37"/>
        <v>0</v>
      </c>
      <c r="T85" s="30">
        <v>0</v>
      </c>
      <c r="U85" s="30"/>
      <c r="V85" s="8">
        <f t="shared" si="38"/>
        <v>0</v>
      </c>
      <c r="W85" s="33" t="s">
        <v>50</v>
      </c>
      <c r="X85" s="10" t="str">
        <f t="shared" si="39"/>
        <v>0</v>
      </c>
      <c r="Y85" s="30">
        <v>0</v>
      </c>
      <c r="Z85" s="25" t="str">
        <f t="shared" si="40"/>
        <v>0</v>
      </c>
      <c r="AA85" s="26">
        <f t="shared" si="41"/>
        <v>0</v>
      </c>
      <c r="AB85" s="24">
        <f t="shared" si="42"/>
        <v>0</v>
      </c>
      <c r="AC85" s="30">
        <v>0</v>
      </c>
      <c r="AD85" s="8">
        <f t="shared" si="43"/>
        <v>0</v>
      </c>
      <c r="AE85" s="59">
        <v>377</v>
      </c>
      <c r="AF85" s="10">
        <f t="shared" si="44"/>
        <v>377</v>
      </c>
      <c r="AG85" s="33" t="s">
        <v>55</v>
      </c>
      <c r="AH85" s="10">
        <v>-7.5</v>
      </c>
      <c r="AI85" s="58" t="s">
        <v>52</v>
      </c>
      <c r="AJ85" s="10" t="str">
        <f t="shared" si="31"/>
        <v>0</v>
      </c>
      <c r="AL85" s="28">
        <f t="shared" si="45"/>
        <v>1369.5</v>
      </c>
    </row>
    <row r="86" spans="1:48" x14ac:dyDescent="0.25">
      <c r="A86" s="6">
        <v>74</v>
      </c>
      <c r="B86" s="73" t="s">
        <v>132</v>
      </c>
      <c r="C86" s="77" t="s">
        <v>133</v>
      </c>
      <c r="D86" s="82" t="s">
        <v>134</v>
      </c>
      <c r="E86" s="88" t="s">
        <v>370</v>
      </c>
      <c r="G86" s="9">
        <v>1000</v>
      </c>
      <c r="H86" s="32" t="s">
        <v>6</v>
      </c>
      <c r="I86" s="8">
        <f t="shared" si="32"/>
        <v>0</v>
      </c>
      <c r="J86" s="77">
        <v>0</v>
      </c>
      <c r="K86" s="8">
        <f t="shared" si="33"/>
        <v>0</v>
      </c>
      <c r="L86" s="77">
        <v>0</v>
      </c>
      <c r="M86" s="10">
        <f t="shared" si="34"/>
        <v>0</v>
      </c>
      <c r="N86" s="77">
        <v>0</v>
      </c>
      <c r="O86" s="10">
        <f t="shared" si="35"/>
        <v>0</v>
      </c>
      <c r="P86" s="77">
        <v>0</v>
      </c>
      <c r="Q86" s="8">
        <f t="shared" si="36"/>
        <v>0</v>
      </c>
      <c r="R86" s="77">
        <v>0</v>
      </c>
      <c r="S86" s="10">
        <f t="shared" si="37"/>
        <v>0</v>
      </c>
      <c r="T86" s="77">
        <v>0</v>
      </c>
      <c r="U86" s="30"/>
      <c r="V86" s="8">
        <f t="shared" si="38"/>
        <v>0</v>
      </c>
      <c r="W86" s="93" t="s">
        <v>50</v>
      </c>
      <c r="X86" s="10" t="str">
        <f t="shared" si="39"/>
        <v>0</v>
      </c>
      <c r="Y86" s="77">
        <v>0</v>
      </c>
      <c r="Z86" s="25" t="str">
        <f t="shared" si="40"/>
        <v>0</v>
      </c>
      <c r="AA86" s="26">
        <f t="shared" si="41"/>
        <v>0</v>
      </c>
      <c r="AB86" s="24">
        <f t="shared" si="42"/>
        <v>0</v>
      </c>
      <c r="AC86" s="77">
        <v>0</v>
      </c>
      <c r="AD86" s="8">
        <f t="shared" si="43"/>
        <v>0</v>
      </c>
      <c r="AE86" s="93">
        <v>387</v>
      </c>
      <c r="AF86" s="10">
        <f t="shared" si="44"/>
        <v>387</v>
      </c>
      <c r="AG86" s="93" t="s">
        <v>42</v>
      </c>
      <c r="AH86" s="10" t="str">
        <f>_xlfn.IFS(AG86="91-100","-28",AG86="81-90","-24",AG86="71-80","-20",AG86="61-70","-16",AG86="51-60","-11.5",AG86="41-50","-7.5",AG86="33-40","-3.5",AG86="assente","0")</f>
        <v>-16</v>
      </c>
      <c r="AI86" s="98" t="s">
        <v>52</v>
      </c>
      <c r="AJ86" s="10" t="str">
        <f t="shared" si="31"/>
        <v>0</v>
      </c>
      <c r="AL86" s="28">
        <f t="shared" si="45"/>
        <v>1371</v>
      </c>
    </row>
    <row r="87" spans="1:48" x14ac:dyDescent="0.25">
      <c r="A87" s="6">
        <v>75</v>
      </c>
      <c r="B87" s="29" t="s">
        <v>298</v>
      </c>
      <c r="C87" s="30" t="s">
        <v>299</v>
      </c>
      <c r="D87" s="34" t="s">
        <v>300</v>
      </c>
      <c r="E87" s="31" t="s">
        <v>301</v>
      </c>
      <c r="G87" s="9">
        <v>1000</v>
      </c>
      <c r="H87" s="32" t="s">
        <v>6</v>
      </c>
      <c r="I87" s="8">
        <f t="shared" si="32"/>
        <v>0</v>
      </c>
      <c r="J87" s="30">
        <v>0</v>
      </c>
      <c r="K87" s="8">
        <f t="shared" si="33"/>
        <v>0</v>
      </c>
      <c r="L87" s="30">
        <v>0</v>
      </c>
      <c r="M87" s="10">
        <f t="shared" si="34"/>
        <v>0</v>
      </c>
      <c r="N87" s="30">
        <v>0</v>
      </c>
      <c r="O87" s="10">
        <f t="shared" si="35"/>
        <v>0</v>
      </c>
      <c r="P87" s="30">
        <v>0</v>
      </c>
      <c r="Q87" s="8">
        <f t="shared" si="36"/>
        <v>0</v>
      </c>
      <c r="R87" s="30">
        <v>0</v>
      </c>
      <c r="S87" s="10">
        <f t="shared" si="37"/>
        <v>0</v>
      </c>
      <c r="T87" s="30">
        <v>0</v>
      </c>
      <c r="U87" s="30"/>
      <c r="V87" s="8">
        <f t="shared" si="38"/>
        <v>0</v>
      </c>
      <c r="W87" s="33" t="s">
        <v>50</v>
      </c>
      <c r="X87" s="10" t="str">
        <f t="shared" si="39"/>
        <v>0</v>
      </c>
      <c r="Y87" s="60">
        <v>0</v>
      </c>
      <c r="Z87" s="25" t="str">
        <f t="shared" si="40"/>
        <v>0</v>
      </c>
      <c r="AA87" s="26">
        <f t="shared" si="41"/>
        <v>0</v>
      </c>
      <c r="AB87" s="24">
        <f t="shared" si="42"/>
        <v>0</v>
      </c>
      <c r="AC87" s="30">
        <v>0</v>
      </c>
      <c r="AD87" s="8">
        <f t="shared" si="43"/>
        <v>0</v>
      </c>
      <c r="AE87" s="59">
        <v>380</v>
      </c>
      <c r="AF87" s="10">
        <f t="shared" si="44"/>
        <v>380</v>
      </c>
      <c r="AG87" s="33" t="s">
        <v>55</v>
      </c>
      <c r="AH87" s="10">
        <v>-7.5</v>
      </c>
      <c r="AI87" s="58" t="s">
        <v>52</v>
      </c>
      <c r="AJ87" s="10" t="str">
        <f t="shared" si="31"/>
        <v>0</v>
      </c>
      <c r="AL87" s="28">
        <f t="shared" si="45"/>
        <v>1372.5</v>
      </c>
    </row>
    <row r="88" spans="1:48" x14ac:dyDescent="0.25">
      <c r="A88" s="6">
        <v>76</v>
      </c>
      <c r="B88" s="29" t="s">
        <v>210</v>
      </c>
      <c r="C88" s="30" t="s">
        <v>211</v>
      </c>
      <c r="D88" s="34" t="s">
        <v>212</v>
      </c>
      <c r="E88" s="31" t="s">
        <v>213</v>
      </c>
      <c r="G88" s="9">
        <v>1000</v>
      </c>
      <c r="H88" s="32" t="s">
        <v>6</v>
      </c>
      <c r="I88" s="8">
        <f t="shared" si="32"/>
        <v>0</v>
      </c>
      <c r="J88" s="30">
        <v>0</v>
      </c>
      <c r="K88" s="8">
        <f t="shared" si="33"/>
        <v>0</v>
      </c>
      <c r="L88" s="30">
        <v>0</v>
      </c>
      <c r="M88" s="10">
        <f t="shared" si="34"/>
        <v>0</v>
      </c>
      <c r="N88" s="30">
        <v>0</v>
      </c>
      <c r="O88" s="10">
        <f t="shared" si="35"/>
        <v>0</v>
      </c>
      <c r="P88" s="30">
        <v>0</v>
      </c>
      <c r="Q88" s="8">
        <f t="shared" si="36"/>
        <v>0</v>
      </c>
      <c r="R88" s="30">
        <v>0</v>
      </c>
      <c r="S88" s="10">
        <f t="shared" si="37"/>
        <v>0</v>
      </c>
      <c r="T88" s="30">
        <v>0</v>
      </c>
      <c r="U88" s="30"/>
      <c r="V88" s="8">
        <f t="shared" si="38"/>
        <v>0</v>
      </c>
      <c r="W88" s="33" t="s">
        <v>50</v>
      </c>
      <c r="X88" s="10" t="str">
        <f t="shared" si="39"/>
        <v>0</v>
      </c>
      <c r="Y88" s="30">
        <v>0</v>
      </c>
      <c r="Z88" s="25" t="str">
        <f t="shared" si="40"/>
        <v>0</v>
      </c>
      <c r="AA88" s="26">
        <f t="shared" si="41"/>
        <v>0</v>
      </c>
      <c r="AB88" s="24">
        <f t="shared" si="42"/>
        <v>0</v>
      </c>
      <c r="AC88" s="30">
        <v>0</v>
      </c>
      <c r="AD88" s="8">
        <f t="shared" si="43"/>
        <v>0</v>
      </c>
      <c r="AE88" s="59">
        <v>382</v>
      </c>
      <c r="AF88" s="10">
        <f t="shared" si="44"/>
        <v>382</v>
      </c>
      <c r="AG88" s="33" t="s">
        <v>55</v>
      </c>
      <c r="AH88" s="10">
        <v>-7.5</v>
      </c>
      <c r="AI88" s="58" t="s">
        <v>52</v>
      </c>
      <c r="AJ88" s="10" t="str">
        <f t="shared" si="31"/>
        <v>0</v>
      </c>
      <c r="AL88" s="28">
        <f t="shared" si="45"/>
        <v>1374.5</v>
      </c>
    </row>
    <row r="89" spans="1:48" x14ac:dyDescent="0.25">
      <c r="A89" s="6">
        <v>77</v>
      </c>
      <c r="B89" s="29" t="s">
        <v>250</v>
      </c>
      <c r="C89" s="30" t="s">
        <v>251</v>
      </c>
      <c r="D89" s="34" t="s">
        <v>252</v>
      </c>
      <c r="E89" s="31" t="s">
        <v>253</v>
      </c>
      <c r="G89" s="9">
        <v>1000</v>
      </c>
      <c r="H89" s="32" t="s">
        <v>6</v>
      </c>
      <c r="I89" s="8">
        <f t="shared" si="32"/>
        <v>0</v>
      </c>
      <c r="J89" s="30">
        <v>0</v>
      </c>
      <c r="K89" s="8">
        <f t="shared" si="33"/>
        <v>0</v>
      </c>
      <c r="L89" s="30">
        <v>0</v>
      </c>
      <c r="M89" s="10">
        <f t="shared" si="34"/>
        <v>0</v>
      </c>
      <c r="N89" s="30">
        <v>0</v>
      </c>
      <c r="O89" s="10">
        <f t="shared" si="35"/>
        <v>0</v>
      </c>
      <c r="P89" s="30">
        <v>0</v>
      </c>
      <c r="Q89" s="8">
        <f t="shared" si="36"/>
        <v>0</v>
      </c>
      <c r="R89" s="30">
        <v>0</v>
      </c>
      <c r="S89" s="10">
        <f t="shared" si="37"/>
        <v>0</v>
      </c>
      <c r="T89" s="30">
        <v>0</v>
      </c>
      <c r="U89" s="30"/>
      <c r="V89" s="8">
        <f t="shared" si="38"/>
        <v>0</v>
      </c>
      <c r="W89" s="33" t="s">
        <v>50</v>
      </c>
      <c r="X89" s="10" t="str">
        <f t="shared" si="39"/>
        <v>0</v>
      </c>
      <c r="Y89" s="60">
        <v>0</v>
      </c>
      <c r="Z89" s="25" t="str">
        <f t="shared" si="40"/>
        <v>0</v>
      </c>
      <c r="AA89" s="26">
        <f t="shared" si="41"/>
        <v>0</v>
      </c>
      <c r="AB89" s="24">
        <f t="shared" si="42"/>
        <v>0</v>
      </c>
      <c r="AC89" s="30">
        <v>0</v>
      </c>
      <c r="AD89" s="8">
        <f t="shared" si="43"/>
        <v>0</v>
      </c>
      <c r="AE89" s="59">
        <v>383</v>
      </c>
      <c r="AF89" s="10">
        <f t="shared" si="44"/>
        <v>383</v>
      </c>
      <c r="AG89" s="33" t="s">
        <v>55</v>
      </c>
      <c r="AH89" s="10">
        <v>-7.5</v>
      </c>
      <c r="AI89" s="58" t="s">
        <v>52</v>
      </c>
      <c r="AJ89" s="10" t="str">
        <f t="shared" si="31"/>
        <v>0</v>
      </c>
      <c r="AL89" s="28">
        <f t="shared" si="45"/>
        <v>1375.5</v>
      </c>
    </row>
    <row r="90" spans="1:48" x14ac:dyDescent="0.25">
      <c r="A90" s="6">
        <v>78</v>
      </c>
      <c r="B90" s="29" t="s">
        <v>314</v>
      </c>
      <c r="C90" s="30" t="s">
        <v>317</v>
      </c>
      <c r="D90" s="34" t="s">
        <v>318</v>
      </c>
      <c r="E90" s="31" t="s">
        <v>319</v>
      </c>
      <c r="G90" s="9">
        <v>1000</v>
      </c>
      <c r="H90" s="32" t="s">
        <v>5</v>
      </c>
      <c r="I90" s="8">
        <f t="shared" si="32"/>
        <v>-12</v>
      </c>
      <c r="J90" s="30">
        <v>1</v>
      </c>
      <c r="K90" s="8">
        <f t="shared" si="33"/>
        <v>-12</v>
      </c>
      <c r="L90" s="30">
        <v>0</v>
      </c>
      <c r="M90" s="10">
        <f t="shared" si="34"/>
        <v>0</v>
      </c>
      <c r="N90" s="30">
        <v>0</v>
      </c>
      <c r="O90" s="10">
        <f t="shared" si="35"/>
        <v>0</v>
      </c>
      <c r="P90" s="30">
        <v>0</v>
      </c>
      <c r="Q90" s="8">
        <f t="shared" si="36"/>
        <v>0</v>
      </c>
      <c r="R90" s="30">
        <v>0</v>
      </c>
      <c r="S90" s="10">
        <f t="shared" si="37"/>
        <v>0</v>
      </c>
      <c r="T90" s="30">
        <v>0</v>
      </c>
      <c r="U90" s="30"/>
      <c r="V90" s="8">
        <f t="shared" si="38"/>
        <v>0</v>
      </c>
      <c r="W90" s="33" t="s">
        <v>24</v>
      </c>
      <c r="X90" s="10" t="str">
        <f t="shared" si="39"/>
        <v>29</v>
      </c>
      <c r="Y90" s="30">
        <v>1752</v>
      </c>
      <c r="Z90" s="25">
        <f t="shared" si="40"/>
        <v>-14.220930232558139</v>
      </c>
      <c r="AA90" s="26">
        <f t="shared" si="41"/>
        <v>-14</v>
      </c>
      <c r="AB90" s="24">
        <v>36</v>
      </c>
      <c r="AC90" s="30">
        <v>0</v>
      </c>
      <c r="AD90" s="8">
        <f t="shared" si="43"/>
        <v>0</v>
      </c>
      <c r="AE90" s="59">
        <v>358</v>
      </c>
      <c r="AF90" s="10">
        <f t="shared" si="44"/>
        <v>358</v>
      </c>
      <c r="AG90" s="33" t="s">
        <v>41</v>
      </c>
      <c r="AH90" s="10" t="str">
        <f>_xlfn.IFS(AG90="91-100","-28",AG90="81-90","-24",AG90="71-80","-20",AG90="61-70","-16",AG90="51-60","-11.5",AG90="41-50","-7.5",AG90="33-40","-3.5",AG90="assente","0")</f>
        <v>-20</v>
      </c>
      <c r="AI90" s="58" t="s">
        <v>52</v>
      </c>
      <c r="AJ90" s="10" t="str">
        <f t="shared" si="31"/>
        <v>0</v>
      </c>
      <c r="AL90" s="28">
        <f t="shared" si="45"/>
        <v>1379</v>
      </c>
    </row>
    <row r="91" spans="1:48" x14ac:dyDescent="0.25">
      <c r="A91" s="6">
        <v>79</v>
      </c>
      <c r="B91" s="73" t="s">
        <v>117</v>
      </c>
      <c r="C91" s="77" t="s">
        <v>118</v>
      </c>
      <c r="D91" s="82" t="s">
        <v>119</v>
      </c>
      <c r="E91" s="88" t="s">
        <v>364</v>
      </c>
      <c r="G91" s="9">
        <v>1000</v>
      </c>
      <c r="H91" s="32" t="s">
        <v>6</v>
      </c>
      <c r="I91" s="8">
        <f t="shared" si="32"/>
        <v>0</v>
      </c>
      <c r="J91" s="77">
        <v>0</v>
      </c>
      <c r="K91" s="8">
        <f t="shared" si="33"/>
        <v>0</v>
      </c>
      <c r="L91" s="77">
        <v>0</v>
      </c>
      <c r="M91" s="10">
        <f t="shared" si="34"/>
        <v>0</v>
      </c>
      <c r="N91" s="77">
        <v>0</v>
      </c>
      <c r="O91" s="10">
        <f t="shared" si="35"/>
        <v>0</v>
      </c>
      <c r="P91" s="77">
        <v>0</v>
      </c>
      <c r="Q91" s="8">
        <f t="shared" si="36"/>
        <v>0</v>
      </c>
      <c r="R91" s="77">
        <v>0</v>
      </c>
      <c r="S91" s="10">
        <f t="shared" si="37"/>
        <v>0</v>
      </c>
      <c r="T91" s="77">
        <v>0</v>
      </c>
      <c r="U91" s="30"/>
      <c r="V91" s="8">
        <f t="shared" si="38"/>
        <v>0</v>
      </c>
      <c r="W91" s="93" t="s">
        <v>50</v>
      </c>
      <c r="X91" s="10" t="str">
        <f t="shared" si="39"/>
        <v>0</v>
      </c>
      <c r="Y91" s="77">
        <v>0</v>
      </c>
      <c r="Z91" s="25" t="str">
        <f t="shared" si="40"/>
        <v>0</v>
      </c>
      <c r="AA91" s="26">
        <f t="shared" si="41"/>
        <v>0</v>
      </c>
      <c r="AB91" s="24">
        <f>AA91*12</f>
        <v>0</v>
      </c>
      <c r="AC91" s="77">
        <v>0</v>
      </c>
      <c r="AD91" s="8">
        <f t="shared" si="43"/>
        <v>0</v>
      </c>
      <c r="AE91" s="93">
        <v>392</v>
      </c>
      <c r="AF91" s="10">
        <f t="shared" si="44"/>
        <v>392</v>
      </c>
      <c r="AG91" s="93" t="s">
        <v>43</v>
      </c>
      <c r="AH91" s="10">
        <v>-11.5</v>
      </c>
      <c r="AI91" s="98" t="s">
        <v>52</v>
      </c>
      <c r="AJ91" s="10" t="str">
        <f t="shared" si="31"/>
        <v>0</v>
      </c>
      <c r="AL91" s="28">
        <f t="shared" si="45"/>
        <v>1380.5</v>
      </c>
    </row>
    <row r="92" spans="1:48" x14ac:dyDescent="0.25">
      <c r="A92" s="6">
        <v>80</v>
      </c>
      <c r="B92" s="73" t="s">
        <v>75</v>
      </c>
      <c r="C92" s="77" t="s">
        <v>76</v>
      </c>
      <c r="D92" s="82" t="s">
        <v>77</v>
      </c>
      <c r="E92" s="88" t="s">
        <v>351</v>
      </c>
      <c r="G92" s="9">
        <v>1000</v>
      </c>
      <c r="H92" s="32" t="s">
        <v>5</v>
      </c>
      <c r="I92" s="8">
        <f t="shared" si="32"/>
        <v>-12</v>
      </c>
      <c r="J92" s="77">
        <v>1</v>
      </c>
      <c r="K92" s="8">
        <f t="shared" si="33"/>
        <v>-12</v>
      </c>
      <c r="L92" s="77">
        <v>0</v>
      </c>
      <c r="M92" s="10">
        <f t="shared" si="34"/>
        <v>0</v>
      </c>
      <c r="N92" s="77">
        <v>0</v>
      </c>
      <c r="O92" s="10">
        <f t="shared" si="35"/>
        <v>0</v>
      </c>
      <c r="P92" s="77">
        <v>0</v>
      </c>
      <c r="Q92" s="8">
        <f t="shared" si="36"/>
        <v>0</v>
      </c>
      <c r="R92" s="77">
        <v>0</v>
      </c>
      <c r="S92" s="10">
        <f t="shared" si="37"/>
        <v>0</v>
      </c>
      <c r="T92" s="77">
        <v>0</v>
      </c>
      <c r="U92" s="30"/>
      <c r="V92" s="8">
        <f t="shared" si="38"/>
        <v>0</v>
      </c>
      <c r="W92" s="93" t="s">
        <v>24</v>
      </c>
      <c r="X92" s="10" t="str">
        <f t="shared" si="39"/>
        <v>29</v>
      </c>
      <c r="Y92" s="77">
        <v>0</v>
      </c>
      <c r="Z92" s="25" t="str">
        <f t="shared" si="40"/>
        <v>0</v>
      </c>
      <c r="AA92" s="26">
        <f t="shared" si="41"/>
        <v>0</v>
      </c>
      <c r="AB92" s="24">
        <f>AA92*12</f>
        <v>0</v>
      </c>
      <c r="AC92" s="77">
        <v>0</v>
      </c>
      <c r="AD92" s="8">
        <f t="shared" si="43"/>
        <v>0</v>
      </c>
      <c r="AE92" s="93">
        <v>393</v>
      </c>
      <c r="AF92" s="10">
        <f t="shared" si="44"/>
        <v>393</v>
      </c>
      <c r="AG92" s="93" t="s">
        <v>42</v>
      </c>
      <c r="AH92" s="10" t="str">
        <f>_xlfn.IFS(AG92="91-100","-28",AG92="81-90","-24",AG92="71-80","-20",AG92="61-70","-16",AG92="51-60","-11.5",AG92="41-50","-7.5",AG92="33-40","-3.5",AG92="assente","0")</f>
        <v>-16</v>
      </c>
      <c r="AI92" s="98" t="s">
        <v>52</v>
      </c>
      <c r="AJ92" s="10" t="str">
        <f t="shared" ref="AJ92:AJ102" si="46">_xlfn.IFS(AI92="1 cat","-28",AI92="2 cat","-24.5",AI92="3 cat","-21",AI92="4 cat","-17.5",AI92="5 cat","-14",AI92="6 cat","-10.5",AI92="7 cat","-7",AI92="8 cat","-3.5",AI92="assente","0")</f>
        <v>0</v>
      </c>
      <c r="AL92" s="28">
        <f t="shared" si="45"/>
        <v>1382</v>
      </c>
    </row>
    <row r="93" spans="1:48" x14ac:dyDescent="0.25">
      <c r="A93" s="6">
        <v>81</v>
      </c>
      <c r="B93" s="68" t="s">
        <v>387</v>
      </c>
      <c r="C93" s="69" t="s">
        <v>388</v>
      </c>
      <c r="D93" s="70" t="s">
        <v>389</v>
      </c>
      <c r="E93" s="31" t="s">
        <v>397</v>
      </c>
      <c r="G93" s="9">
        <v>1000</v>
      </c>
      <c r="H93" s="32" t="s">
        <v>5</v>
      </c>
      <c r="I93" s="8">
        <f t="shared" si="32"/>
        <v>-12</v>
      </c>
      <c r="J93" s="30">
        <v>2</v>
      </c>
      <c r="K93" s="8">
        <f t="shared" si="33"/>
        <v>-24</v>
      </c>
      <c r="L93" s="30">
        <v>0</v>
      </c>
      <c r="M93" s="10">
        <f t="shared" si="34"/>
        <v>0</v>
      </c>
      <c r="N93" s="30">
        <v>0</v>
      </c>
      <c r="O93" s="10">
        <f t="shared" si="35"/>
        <v>0</v>
      </c>
      <c r="P93" s="30">
        <v>0</v>
      </c>
      <c r="Q93" s="8">
        <f t="shared" si="36"/>
        <v>0</v>
      </c>
      <c r="R93" s="30">
        <v>0</v>
      </c>
      <c r="S93" s="10">
        <f t="shared" si="37"/>
        <v>0</v>
      </c>
      <c r="T93" s="30">
        <v>0</v>
      </c>
      <c r="U93" s="30"/>
      <c r="V93" s="8">
        <f t="shared" si="38"/>
        <v>0</v>
      </c>
      <c r="W93" s="33" t="s">
        <v>24</v>
      </c>
      <c r="X93" s="10" t="str">
        <f t="shared" si="39"/>
        <v>29</v>
      </c>
      <c r="Y93" s="30">
        <v>2694</v>
      </c>
      <c r="Z93" s="25">
        <f t="shared" si="40"/>
        <v>-12.395348837209303</v>
      </c>
      <c r="AA93" s="26">
        <f t="shared" si="41"/>
        <v>-12</v>
      </c>
      <c r="AB93" s="24">
        <v>60</v>
      </c>
      <c r="AC93" s="30">
        <v>0</v>
      </c>
      <c r="AD93" s="8">
        <f t="shared" si="43"/>
        <v>0</v>
      </c>
      <c r="AE93" s="33">
        <v>379</v>
      </c>
      <c r="AF93" s="10">
        <f t="shared" si="44"/>
        <v>379</v>
      </c>
      <c r="AG93" s="33" t="s">
        <v>39</v>
      </c>
      <c r="AH93" s="10" t="str">
        <f>_xlfn.IFS(AG93="91-100","-28",AG93="81-90","-24",AG93="71-80","-20",AG93="61-70","-16",AG93="51-60","-11.5",AG93="41-50","-7.5",AG93="33-40","-3.5",AG93="assente","0")</f>
        <v>-28</v>
      </c>
      <c r="AI93" s="58" t="s">
        <v>52</v>
      </c>
      <c r="AJ93" s="10" t="str">
        <f t="shared" si="46"/>
        <v>0</v>
      </c>
      <c r="AL93" s="28">
        <f t="shared" si="45"/>
        <v>1404</v>
      </c>
    </row>
    <row r="94" spans="1:48" x14ac:dyDescent="0.25">
      <c r="A94" s="6">
        <v>82</v>
      </c>
      <c r="B94" s="29" t="s">
        <v>279</v>
      </c>
      <c r="C94" s="30" t="s">
        <v>280</v>
      </c>
      <c r="D94" s="34" t="s">
        <v>281</v>
      </c>
      <c r="E94" s="31" t="s">
        <v>282</v>
      </c>
      <c r="G94" s="9">
        <v>1000</v>
      </c>
      <c r="H94" s="32" t="s">
        <v>6</v>
      </c>
      <c r="I94" s="8">
        <f t="shared" si="32"/>
        <v>0</v>
      </c>
      <c r="J94" s="30">
        <v>2</v>
      </c>
      <c r="K94" s="8">
        <f t="shared" si="33"/>
        <v>-24</v>
      </c>
      <c r="L94" s="30">
        <v>0</v>
      </c>
      <c r="M94" s="10">
        <f t="shared" si="34"/>
        <v>0</v>
      </c>
      <c r="N94" s="30">
        <v>0</v>
      </c>
      <c r="O94" s="10">
        <f t="shared" si="35"/>
        <v>0</v>
      </c>
      <c r="P94" s="30">
        <v>0</v>
      </c>
      <c r="Q94" s="8">
        <f t="shared" si="36"/>
        <v>0</v>
      </c>
      <c r="R94" s="30">
        <v>0</v>
      </c>
      <c r="S94" s="10">
        <f t="shared" si="37"/>
        <v>0</v>
      </c>
      <c r="T94" s="30">
        <v>0</v>
      </c>
      <c r="U94" s="30"/>
      <c r="V94" s="8">
        <f t="shared" si="38"/>
        <v>0</v>
      </c>
      <c r="W94" s="33" t="s">
        <v>24</v>
      </c>
      <c r="X94" s="10" t="str">
        <f t="shared" si="39"/>
        <v>29</v>
      </c>
      <c r="Y94" s="60">
        <v>2476</v>
      </c>
      <c r="Z94" s="25">
        <f t="shared" si="40"/>
        <v>-12.817829457364342</v>
      </c>
      <c r="AA94" s="26">
        <f t="shared" si="41"/>
        <v>-12</v>
      </c>
      <c r="AB94" s="24">
        <v>48</v>
      </c>
      <c r="AC94" s="30">
        <v>0</v>
      </c>
      <c r="AD94" s="8">
        <f t="shared" si="43"/>
        <v>0</v>
      </c>
      <c r="AE94" s="59">
        <v>368</v>
      </c>
      <c r="AF94" s="10">
        <f t="shared" si="44"/>
        <v>368</v>
      </c>
      <c r="AG94" s="33" t="s">
        <v>55</v>
      </c>
      <c r="AH94" s="10">
        <v>-7.5</v>
      </c>
      <c r="AI94" s="58" t="s">
        <v>52</v>
      </c>
      <c r="AJ94" s="10" t="str">
        <f t="shared" si="46"/>
        <v>0</v>
      </c>
      <c r="AL94" s="28">
        <f t="shared" si="45"/>
        <v>1413.5</v>
      </c>
    </row>
    <row r="95" spans="1:48" x14ac:dyDescent="0.25">
      <c r="A95" s="6">
        <v>83</v>
      </c>
      <c r="B95" s="73" t="s">
        <v>72</v>
      </c>
      <c r="C95" s="77" t="s">
        <v>73</v>
      </c>
      <c r="D95" s="82" t="s">
        <v>74</v>
      </c>
      <c r="E95" s="88" t="s">
        <v>350</v>
      </c>
      <c r="G95" s="9">
        <v>1000</v>
      </c>
      <c r="H95" s="32" t="s">
        <v>6</v>
      </c>
      <c r="I95" s="8">
        <f t="shared" si="32"/>
        <v>0</v>
      </c>
      <c r="J95" s="77">
        <v>0</v>
      </c>
      <c r="K95" s="8">
        <f t="shared" si="33"/>
        <v>0</v>
      </c>
      <c r="L95" s="77">
        <v>0</v>
      </c>
      <c r="M95" s="10">
        <f t="shared" si="34"/>
        <v>0</v>
      </c>
      <c r="N95" s="77">
        <v>0</v>
      </c>
      <c r="O95" s="10">
        <f t="shared" si="35"/>
        <v>0</v>
      </c>
      <c r="P95" s="77">
        <v>0</v>
      </c>
      <c r="Q95" s="8">
        <f t="shared" si="36"/>
        <v>0</v>
      </c>
      <c r="R95" s="77">
        <v>0</v>
      </c>
      <c r="S95" s="10">
        <f t="shared" si="37"/>
        <v>0</v>
      </c>
      <c r="T95" s="77">
        <v>0</v>
      </c>
      <c r="U95" s="30"/>
      <c r="V95" s="8">
        <f t="shared" si="38"/>
        <v>0</v>
      </c>
      <c r="W95" s="93" t="s">
        <v>24</v>
      </c>
      <c r="X95" s="10" t="str">
        <f t="shared" si="39"/>
        <v>29</v>
      </c>
      <c r="Y95" s="77">
        <v>0</v>
      </c>
      <c r="Z95" s="25" t="str">
        <f t="shared" si="40"/>
        <v>0</v>
      </c>
      <c r="AA95" s="26">
        <f t="shared" si="41"/>
        <v>0</v>
      </c>
      <c r="AB95" s="24">
        <f>AA95*12</f>
        <v>0</v>
      </c>
      <c r="AC95" s="77">
        <v>0</v>
      </c>
      <c r="AD95" s="8">
        <f t="shared" si="43"/>
        <v>0</v>
      </c>
      <c r="AE95" s="93">
        <v>394</v>
      </c>
      <c r="AF95" s="10">
        <f t="shared" si="44"/>
        <v>394</v>
      </c>
      <c r="AG95" s="93" t="s">
        <v>55</v>
      </c>
      <c r="AH95" s="10">
        <v>-7.5</v>
      </c>
      <c r="AI95" s="98" t="s">
        <v>52</v>
      </c>
      <c r="AJ95" s="10" t="str">
        <f t="shared" si="46"/>
        <v>0</v>
      </c>
      <c r="AL95" s="28">
        <f t="shared" si="45"/>
        <v>1415.5</v>
      </c>
      <c r="AO95" s="11"/>
      <c r="AP95" s="11"/>
    </row>
    <row r="96" spans="1:48" x14ac:dyDescent="0.25">
      <c r="A96" s="6">
        <v>84</v>
      </c>
      <c r="B96" s="73" t="s">
        <v>143</v>
      </c>
      <c r="C96" s="77" t="s">
        <v>144</v>
      </c>
      <c r="D96" s="82" t="s">
        <v>145</v>
      </c>
      <c r="E96" s="88" t="s">
        <v>374</v>
      </c>
      <c r="G96" s="9">
        <v>1000</v>
      </c>
      <c r="H96" s="32" t="s">
        <v>6</v>
      </c>
      <c r="I96" s="8">
        <f t="shared" si="32"/>
        <v>0</v>
      </c>
      <c r="J96" s="77">
        <v>0</v>
      </c>
      <c r="K96" s="8">
        <f t="shared" si="33"/>
        <v>0</v>
      </c>
      <c r="L96" s="77">
        <v>0</v>
      </c>
      <c r="M96" s="10">
        <f t="shared" si="34"/>
        <v>0</v>
      </c>
      <c r="N96" s="77">
        <v>0</v>
      </c>
      <c r="O96" s="10">
        <f t="shared" si="35"/>
        <v>0</v>
      </c>
      <c r="P96" s="77">
        <v>2</v>
      </c>
      <c r="Q96" s="8">
        <f t="shared" si="36"/>
        <v>-24</v>
      </c>
      <c r="R96" s="77">
        <v>0</v>
      </c>
      <c r="S96" s="10">
        <f t="shared" si="37"/>
        <v>0</v>
      </c>
      <c r="T96" s="77">
        <v>0</v>
      </c>
      <c r="U96" s="30"/>
      <c r="V96" s="8">
        <f t="shared" si="38"/>
        <v>0</v>
      </c>
      <c r="W96" s="93" t="s">
        <v>24</v>
      </c>
      <c r="X96" s="10" t="str">
        <f t="shared" si="39"/>
        <v>29</v>
      </c>
      <c r="Y96" s="77">
        <v>4572</v>
      </c>
      <c r="Z96" s="25">
        <f t="shared" si="40"/>
        <v>-8.7558139534883725</v>
      </c>
      <c r="AA96" s="26">
        <f t="shared" si="41"/>
        <v>-8</v>
      </c>
      <c r="AB96" s="24">
        <v>96</v>
      </c>
      <c r="AC96" s="77">
        <v>0</v>
      </c>
      <c r="AD96" s="8">
        <f t="shared" si="43"/>
        <v>0</v>
      </c>
      <c r="AE96" s="93">
        <v>370</v>
      </c>
      <c r="AF96" s="10">
        <f t="shared" si="44"/>
        <v>370</v>
      </c>
      <c r="AG96" s="93" t="s">
        <v>39</v>
      </c>
      <c r="AH96" s="10" t="str">
        <f>_xlfn.IFS(AG96="91-100","-28",AG96="81-90","-24",AG96="71-80","-20",AG96="61-70","-16",AG96="51-60","-11.5",AG96="41-50","-7.5",AG96="33-40","-3.5",AG96="assente","0")</f>
        <v>-28</v>
      </c>
      <c r="AI96" s="98" t="s">
        <v>52</v>
      </c>
      <c r="AJ96" s="10" t="str">
        <f t="shared" si="46"/>
        <v>0</v>
      </c>
      <c r="AL96" s="28">
        <f t="shared" si="45"/>
        <v>1443</v>
      </c>
    </row>
    <row r="97" spans="1:38" x14ac:dyDescent="0.25">
      <c r="A97" s="6">
        <v>85</v>
      </c>
      <c r="B97" s="73" t="s">
        <v>138</v>
      </c>
      <c r="C97" s="77" t="s">
        <v>139</v>
      </c>
      <c r="D97" s="82" t="s">
        <v>140</v>
      </c>
      <c r="E97" s="88" t="s">
        <v>372</v>
      </c>
      <c r="G97" s="9">
        <v>1000</v>
      </c>
      <c r="H97" s="32" t="s">
        <v>6</v>
      </c>
      <c r="I97" s="8">
        <f t="shared" si="32"/>
        <v>0</v>
      </c>
      <c r="J97" s="77">
        <v>0</v>
      </c>
      <c r="K97" s="8">
        <f t="shared" si="33"/>
        <v>0</v>
      </c>
      <c r="L97" s="77">
        <v>0</v>
      </c>
      <c r="M97" s="10">
        <f t="shared" si="34"/>
        <v>0</v>
      </c>
      <c r="N97" s="77">
        <v>0</v>
      </c>
      <c r="O97" s="10">
        <f t="shared" si="35"/>
        <v>0</v>
      </c>
      <c r="P97" s="77">
        <v>0</v>
      </c>
      <c r="Q97" s="8">
        <f t="shared" si="36"/>
        <v>0</v>
      </c>
      <c r="R97" s="77">
        <v>0</v>
      </c>
      <c r="S97" s="10">
        <f t="shared" si="37"/>
        <v>0</v>
      </c>
      <c r="T97" s="77">
        <v>0</v>
      </c>
      <c r="U97" s="30"/>
      <c r="V97" s="8">
        <f t="shared" si="38"/>
        <v>0</v>
      </c>
      <c r="W97" s="93" t="s">
        <v>24</v>
      </c>
      <c r="X97" s="10" t="str">
        <f t="shared" si="39"/>
        <v>29</v>
      </c>
      <c r="Y97" s="77">
        <v>2706</v>
      </c>
      <c r="Z97" s="25">
        <f t="shared" si="40"/>
        <v>-12.372093023255815</v>
      </c>
      <c r="AA97" s="26">
        <f t="shared" si="41"/>
        <v>-12</v>
      </c>
      <c r="AB97" s="24">
        <v>60</v>
      </c>
      <c r="AC97" s="77">
        <v>0</v>
      </c>
      <c r="AD97" s="8">
        <f t="shared" si="43"/>
        <v>0</v>
      </c>
      <c r="AE97" s="93">
        <v>382</v>
      </c>
      <c r="AF97" s="10">
        <f t="shared" si="44"/>
        <v>382</v>
      </c>
      <c r="AG97" s="93" t="s">
        <v>55</v>
      </c>
      <c r="AH97" s="10">
        <v>-7.5</v>
      </c>
      <c r="AI97" s="98" t="s">
        <v>52</v>
      </c>
      <c r="AJ97" s="10" t="str">
        <f t="shared" si="46"/>
        <v>0</v>
      </c>
      <c r="AL97" s="28">
        <f t="shared" si="45"/>
        <v>1463.5</v>
      </c>
    </row>
    <row r="98" spans="1:38" x14ac:dyDescent="0.25">
      <c r="A98" s="6">
        <v>86</v>
      </c>
      <c r="B98" s="73" t="s">
        <v>93</v>
      </c>
      <c r="C98" s="77" t="s">
        <v>94</v>
      </c>
      <c r="D98" s="82" t="s">
        <v>95</v>
      </c>
      <c r="E98" s="88" t="s">
        <v>357</v>
      </c>
      <c r="G98" s="9">
        <v>1000</v>
      </c>
      <c r="H98" s="32" t="s">
        <v>6</v>
      </c>
      <c r="I98" s="8">
        <f t="shared" si="32"/>
        <v>0</v>
      </c>
      <c r="J98" s="77">
        <v>0</v>
      </c>
      <c r="K98" s="8">
        <f t="shared" si="33"/>
        <v>0</v>
      </c>
      <c r="L98" s="77">
        <v>0</v>
      </c>
      <c r="M98" s="10">
        <f t="shared" si="34"/>
        <v>0</v>
      </c>
      <c r="N98" s="77">
        <v>0</v>
      </c>
      <c r="O98" s="10">
        <f t="shared" si="35"/>
        <v>0</v>
      </c>
      <c r="P98" s="77">
        <v>0</v>
      </c>
      <c r="Q98" s="8">
        <f t="shared" si="36"/>
        <v>0</v>
      </c>
      <c r="R98" s="77">
        <v>0</v>
      </c>
      <c r="S98" s="10">
        <f t="shared" si="37"/>
        <v>0</v>
      </c>
      <c r="T98" s="77">
        <v>0</v>
      </c>
      <c r="U98" s="30"/>
      <c r="V98" s="8">
        <f t="shared" si="38"/>
        <v>0</v>
      </c>
      <c r="W98" s="93" t="s">
        <v>24</v>
      </c>
      <c r="X98" s="10" t="str">
        <f t="shared" si="39"/>
        <v>29</v>
      </c>
      <c r="Y98" s="77">
        <v>2910</v>
      </c>
      <c r="Z98" s="25">
        <f t="shared" si="40"/>
        <v>-11.976744186046512</v>
      </c>
      <c r="AA98" s="26">
        <f t="shared" si="41"/>
        <v>-11</v>
      </c>
      <c r="AB98" s="24">
        <v>60</v>
      </c>
      <c r="AC98" s="77">
        <v>0</v>
      </c>
      <c r="AD98" s="8">
        <f t="shared" si="43"/>
        <v>0</v>
      </c>
      <c r="AE98" s="93">
        <v>395</v>
      </c>
      <c r="AF98" s="10">
        <f t="shared" si="44"/>
        <v>395</v>
      </c>
      <c r="AG98" s="93" t="s">
        <v>42</v>
      </c>
      <c r="AH98" s="10" t="str">
        <f>_xlfn.IFS(AG98="91-100","-28",AG98="81-90","-24",AG98="71-80","-20",AG98="61-70","-16",AG98="51-60","-11.5",AG98="41-50","-7.5",AG98="33-40","-3.5",AG98="assente","0")</f>
        <v>-16</v>
      </c>
      <c r="AI98" s="98" t="s">
        <v>52</v>
      </c>
      <c r="AJ98" s="10" t="str">
        <f t="shared" si="46"/>
        <v>0</v>
      </c>
      <c r="AL98" s="28">
        <f t="shared" si="45"/>
        <v>1468</v>
      </c>
    </row>
    <row r="99" spans="1:38" x14ac:dyDescent="0.25">
      <c r="A99" s="6">
        <v>87</v>
      </c>
      <c r="B99" s="29" t="s">
        <v>236</v>
      </c>
      <c r="C99" s="30" t="s">
        <v>121</v>
      </c>
      <c r="D99" s="34" t="s">
        <v>237</v>
      </c>
      <c r="E99" s="31" t="s">
        <v>238</v>
      </c>
      <c r="G99" s="9">
        <v>1000</v>
      </c>
      <c r="H99" s="32" t="s">
        <v>6</v>
      </c>
      <c r="I99" s="8">
        <f t="shared" si="32"/>
        <v>0</v>
      </c>
      <c r="J99" s="30">
        <v>0</v>
      </c>
      <c r="K99" s="8">
        <f t="shared" si="33"/>
        <v>0</v>
      </c>
      <c r="L99" s="30">
        <v>0</v>
      </c>
      <c r="M99" s="10">
        <f t="shared" si="34"/>
        <v>0</v>
      </c>
      <c r="N99" s="30">
        <v>0</v>
      </c>
      <c r="O99" s="10">
        <f t="shared" si="35"/>
        <v>0</v>
      </c>
      <c r="P99" s="30">
        <v>0</v>
      </c>
      <c r="Q99" s="8">
        <f t="shared" si="36"/>
        <v>0</v>
      </c>
      <c r="R99" s="30">
        <v>0</v>
      </c>
      <c r="S99" s="10">
        <f t="shared" si="37"/>
        <v>0</v>
      </c>
      <c r="T99" s="30">
        <v>0</v>
      </c>
      <c r="U99" s="30"/>
      <c r="V99" s="8">
        <f t="shared" si="38"/>
        <v>0</v>
      </c>
      <c r="W99" s="33" t="s">
        <v>24</v>
      </c>
      <c r="X99" s="10" t="str">
        <f t="shared" si="39"/>
        <v>29</v>
      </c>
      <c r="Y99" s="60">
        <v>4573.72</v>
      </c>
      <c r="Z99" s="25">
        <f t="shared" si="40"/>
        <v>-8.7524806201550387</v>
      </c>
      <c r="AA99" s="26">
        <f t="shared" si="41"/>
        <v>-8</v>
      </c>
      <c r="AB99" s="24">
        <v>96</v>
      </c>
      <c r="AC99" s="30">
        <v>0</v>
      </c>
      <c r="AD99" s="8">
        <f t="shared" si="43"/>
        <v>0</v>
      </c>
      <c r="AE99" s="59">
        <v>377</v>
      </c>
      <c r="AF99" s="10">
        <f t="shared" si="44"/>
        <v>377</v>
      </c>
      <c r="AG99" s="33" t="s">
        <v>55</v>
      </c>
      <c r="AH99" s="10">
        <v>-7.5</v>
      </c>
      <c r="AI99" s="58" t="s">
        <v>52</v>
      </c>
      <c r="AJ99" s="10" t="str">
        <f t="shared" si="46"/>
        <v>0</v>
      </c>
      <c r="AL99" s="28">
        <f t="shared" si="45"/>
        <v>1494.5</v>
      </c>
    </row>
    <row r="100" spans="1:38" ht="30" x14ac:dyDescent="0.25">
      <c r="A100" s="6">
        <v>88</v>
      </c>
      <c r="B100" s="29" t="s">
        <v>202</v>
      </c>
      <c r="C100" s="47" t="s">
        <v>203</v>
      </c>
      <c r="D100" s="34" t="s">
        <v>204</v>
      </c>
      <c r="E100" s="31" t="s">
        <v>205</v>
      </c>
      <c r="G100" s="9">
        <v>1000</v>
      </c>
      <c r="H100" s="32" t="s">
        <v>6</v>
      </c>
      <c r="I100" s="8">
        <f t="shared" si="32"/>
        <v>0</v>
      </c>
      <c r="J100" s="30">
        <v>0</v>
      </c>
      <c r="K100" s="8">
        <f t="shared" si="33"/>
        <v>0</v>
      </c>
      <c r="L100" s="30">
        <v>0</v>
      </c>
      <c r="M100" s="10">
        <f t="shared" si="34"/>
        <v>0</v>
      </c>
      <c r="N100" s="30">
        <v>0</v>
      </c>
      <c r="O100" s="10">
        <f t="shared" si="35"/>
        <v>0</v>
      </c>
      <c r="P100" s="30">
        <v>0</v>
      </c>
      <c r="Q100" s="8">
        <f t="shared" si="36"/>
        <v>0</v>
      </c>
      <c r="R100" s="30">
        <v>0</v>
      </c>
      <c r="S100" s="10">
        <f t="shared" si="37"/>
        <v>0</v>
      </c>
      <c r="T100" s="30">
        <v>0</v>
      </c>
      <c r="U100" s="30"/>
      <c r="V100" s="8">
        <f t="shared" si="38"/>
        <v>0</v>
      </c>
      <c r="W100" s="33" t="s">
        <v>24</v>
      </c>
      <c r="X100" s="10" t="str">
        <f t="shared" si="39"/>
        <v>29</v>
      </c>
      <c r="Y100" s="30">
        <v>11068</v>
      </c>
      <c r="Z100" s="25">
        <f t="shared" si="40"/>
        <v>3.8333333333333335</v>
      </c>
      <c r="AA100" s="26">
        <f t="shared" si="41"/>
        <v>3</v>
      </c>
      <c r="AB100" s="24">
        <v>252</v>
      </c>
      <c r="AC100" s="30">
        <v>0</v>
      </c>
      <c r="AD100" s="8">
        <f t="shared" si="43"/>
        <v>0</v>
      </c>
      <c r="AE100" s="65">
        <v>377</v>
      </c>
      <c r="AF100" s="10">
        <f t="shared" si="44"/>
        <v>377</v>
      </c>
      <c r="AG100" s="33" t="s">
        <v>41</v>
      </c>
      <c r="AH100" s="10" t="str">
        <f>_xlfn.IFS(AG100="91-100","-28",AG100="81-90","-24",AG100="71-80","-20",AG100="61-70","-16",AG100="51-60","-11.5",AG100="41-50","-7.5",AG100="33-40","-3.5",AG100="assente","0")</f>
        <v>-20</v>
      </c>
      <c r="AI100" s="33" t="s">
        <v>52</v>
      </c>
      <c r="AJ100" s="10" t="str">
        <f t="shared" si="46"/>
        <v>0</v>
      </c>
      <c r="AL100" s="28">
        <f t="shared" si="45"/>
        <v>1638</v>
      </c>
    </row>
    <row r="101" spans="1:38" x14ac:dyDescent="0.25">
      <c r="A101" s="6">
        <v>89</v>
      </c>
      <c r="B101" s="29" t="s">
        <v>275</v>
      </c>
      <c r="C101" s="30" t="s">
        <v>276</v>
      </c>
      <c r="D101" s="34" t="s">
        <v>277</v>
      </c>
      <c r="E101" s="31" t="s">
        <v>278</v>
      </c>
      <c r="G101" s="9">
        <v>1000</v>
      </c>
      <c r="H101" s="32" t="s">
        <v>5</v>
      </c>
      <c r="I101" s="8">
        <f t="shared" si="32"/>
        <v>-12</v>
      </c>
      <c r="J101" s="30">
        <v>1</v>
      </c>
      <c r="K101" s="8">
        <f t="shared" si="33"/>
        <v>-12</v>
      </c>
      <c r="L101" s="30">
        <v>0</v>
      </c>
      <c r="M101" s="10">
        <f t="shared" si="34"/>
        <v>0</v>
      </c>
      <c r="N101" s="30">
        <v>0</v>
      </c>
      <c r="O101" s="10">
        <f t="shared" si="35"/>
        <v>0</v>
      </c>
      <c r="P101" s="30">
        <v>0</v>
      </c>
      <c r="Q101" s="8">
        <f t="shared" si="36"/>
        <v>0</v>
      </c>
      <c r="R101" s="30">
        <v>0</v>
      </c>
      <c r="S101" s="10">
        <f t="shared" si="37"/>
        <v>0</v>
      </c>
      <c r="T101" s="30">
        <v>0</v>
      </c>
      <c r="U101" s="30"/>
      <c r="V101" s="8">
        <f t="shared" si="38"/>
        <v>0</v>
      </c>
      <c r="W101" s="33" t="s">
        <v>24</v>
      </c>
      <c r="X101" s="10" t="str">
        <f t="shared" si="39"/>
        <v>29</v>
      </c>
      <c r="Y101" s="60">
        <v>15541</v>
      </c>
      <c r="Z101" s="25">
        <f t="shared" si="40"/>
        <v>12.501937984496124</v>
      </c>
      <c r="AA101" s="26">
        <f t="shared" si="41"/>
        <v>12</v>
      </c>
      <c r="AB101" s="24">
        <v>360</v>
      </c>
      <c r="AC101" s="30">
        <v>0</v>
      </c>
      <c r="AD101" s="8">
        <f t="shared" si="43"/>
        <v>0</v>
      </c>
      <c r="AE101" s="65">
        <v>373</v>
      </c>
      <c r="AF101" s="10">
        <f t="shared" si="44"/>
        <v>373</v>
      </c>
      <c r="AG101" s="33" t="s">
        <v>55</v>
      </c>
      <c r="AH101" s="10">
        <v>-7.5</v>
      </c>
      <c r="AI101" s="33" t="s">
        <v>52</v>
      </c>
      <c r="AJ101" s="10" t="str">
        <f t="shared" si="46"/>
        <v>0</v>
      </c>
      <c r="AL101" s="28">
        <f t="shared" si="45"/>
        <v>1730.5</v>
      </c>
    </row>
    <row r="102" spans="1:38" x14ac:dyDescent="0.25">
      <c r="A102" s="6">
        <v>90</v>
      </c>
      <c r="B102" s="73" t="s">
        <v>120</v>
      </c>
      <c r="C102" s="77" t="s">
        <v>121</v>
      </c>
      <c r="D102" s="82" t="s">
        <v>122</v>
      </c>
      <c r="E102" s="88" t="s">
        <v>365</v>
      </c>
      <c r="G102" s="9">
        <v>1000</v>
      </c>
      <c r="H102" s="32" t="s">
        <v>5</v>
      </c>
      <c r="I102" s="8">
        <f t="shared" si="32"/>
        <v>-12</v>
      </c>
      <c r="J102" s="77">
        <v>3</v>
      </c>
      <c r="K102" s="8">
        <f t="shared" si="33"/>
        <v>-36</v>
      </c>
      <c r="L102" s="77">
        <v>0</v>
      </c>
      <c r="M102" s="10">
        <f t="shared" si="34"/>
        <v>0</v>
      </c>
      <c r="N102" s="77">
        <v>0</v>
      </c>
      <c r="O102" s="10">
        <f t="shared" si="35"/>
        <v>0</v>
      </c>
      <c r="P102" s="77">
        <v>0</v>
      </c>
      <c r="Q102" s="8">
        <f t="shared" si="36"/>
        <v>0</v>
      </c>
      <c r="R102" s="77">
        <v>0</v>
      </c>
      <c r="S102" s="10">
        <f t="shared" si="37"/>
        <v>0</v>
      </c>
      <c r="T102" s="77">
        <v>0</v>
      </c>
      <c r="U102" s="30"/>
      <c r="V102" s="8">
        <f t="shared" si="38"/>
        <v>0</v>
      </c>
      <c r="W102" s="93" t="s">
        <v>24</v>
      </c>
      <c r="X102" s="10" t="str">
        <f t="shared" si="39"/>
        <v>29</v>
      </c>
      <c r="Y102" s="77">
        <v>40197</v>
      </c>
      <c r="Z102" s="25">
        <f t="shared" si="40"/>
        <v>60.284883720930232</v>
      </c>
      <c r="AA102" s="26">
        <f t="shared" si="41"/>
        <v>60</v>
      </c>
      <c r="AB102" s="24">
        <v>924</v>
      </c>
      <c r="AC102" s="77">
        <v>0</v>
      </c>
      <c r="AD102" s="8">
        <f t="shared" si="43"/>
        <v>0</v>
      </c>
      <c r="AE102" s="77">
        <v>392</v>
      </c>
      <c r="AF102" s="10">
        <f t="shared" si="44"/>
        <v>392</v>
      </c>
      <c r="AG102" s="93" t="s">
        <v>41</v>
      </c>
      <c r="AH102" s="10" t="str">
        <f>_xlfn.IFS(AG102="91-100","-28",AG102="81-90","-24",AG102="71-80","-20",AG102="61-70","-16",AG102="51-60","-11.5",AG102="41-50","-7.5",AG102="33-40","-3.5",AG102="assente","0")</f>
        <v>-20</v>
      </c>
      <c r="AI102" s="93" t="s">
        <v>52</v>
      </c>
      <c r="AJ102" s="10" t="str">
        <f t="shared" si="46"/>
        <v>0</v>
      </c>
      <c r="AL102" s="28">
        <f t="shared" si="45"/>
        <v>2277</v>
      </c>
    </row>
    <row r="104" spans="1:38" x14ac:dyDescent="0.25">
      <c r="AE104" s="71"/>
    </row>
    <row r="105" spans="1:38" ht="26.25" x14ac:dyDescent="0.4">
      <c r="I105" s="160" t="s">
        <v>399</v>
      </c>
      <c r="J105" s="160"/>
      <c r="K105" s="160"/>
      <c r="L105" s="160"/>
      <c r="AE105" s="159" t="s">
        <v>399</v>
      </c>
      <c r="AF105" s="160"/>
      <c r="AG105" s="160"/>
      <c r="AH105" s="160"/>
      <c r="AI105" s="160"/>
    </row>
    <row r="106" spans="1:38" ht="23.25" x14ac:dyDescent="0.35">
      <c r="I106" s="158" t="s">
        <v>400</v>
      </c>
      <c r="J106" s="158"/>
      <c r="K106" s="158"/>
      <c r="L106" s="158"/>
      <c r="AE106" s="161" t="s">
        <v>400</v>
      </c>
      <c r="AF106" s="158"/>
      <c r="AG106" s="158"/>
      <c r="AH106" s="158"/>
      <c r="AI106" s="158"/>
    </row>
    <row r="107" spans="1:38" ht="23.25" x14ac:dyDescent="0.35">
      <c r="I107" s="158" t="s">
        <v>401</v>
      </c>
      <c r="J107" s="158"/>
      <c r="K107" s="158"/>
      <c r="L107" s="158"/>
      <c r="AE107" s="161" t="s">
        <v>401</v>
      </c>
      <c r="AF107" s="158"/>
      <c r="AG107" s="158"/>
      <c r="AH107" s="158"/>
      <c r="AI107" s="158"/>
    </row>
    <row r="108" spans="1:38" ht="23.25" x14ac:dyDescent="0.35">
      <c r="I108" s="158" t="s">
        <v>402</v>
      </c>
      <c r="J108" s="158"/>
      <c r="K108" s="158"/>
      <c r="L108" s="158"/>
      <c r="AE108" s="161" t="s">
        <v>402</v>
      </c>
      <c r="AF108" s="158"/>
      <c r="AG108" s="158"/>
      <c r="AH108" s="158"/>
      <c r="AI108" s="158"/>
    </row>
  </sheetData>
  <sortState ref="A11:AV100">
    <sortCondition ref="AL11:AL100"/>
  </sortState>
  <mergeCells count="25">
    <mergeCell ref="E1:G2"/>
    <mergeCell ref="I108:L108"/>
    <mergeCell ref="AE105:AI105"/>
    <mergeCell ref="AE106:AI106"/>
    <mergeCell ref="AE107:AI107"/>
    <mergeCell ref="AE108:AI108"/>
    <mergeCell ref="I105:L105"/>
    <mergeCell ref="I106:L106"/>
    <mergeCell ref="I107:L107"/>
    <mergeCell ref="B8:E11"/>
    <mergeCell ref="A4:AL6"/>
    <mergeCell ref="W8:X11"/>
    <mergeCell ref="Y8:AB11"/>
    <mergeCell ref="AC8:AD11"/>
    <mergeCell ref="AE8:AF11"/>
    <mergeCell ref="AG8:AJ11"/>
    <mergeCell ref="AL8:AL12"/>
    <mergeCell ref="J8:K11"/>
    <mergeCell ref="G8:G11"/>
    <mergeCell ref="H8:I11"/>
    <mergeCell ref="T8:V11"/>
    <mergeCell ref="L8:M11"/>
    <mergeCell ref="N8:O11"/>
    <mergeCell ref="P8:Q11"/>
    <mergeCell ref="R8:S11"/>
  </mergeCells>
  <phoneticPr fontId="20" type="noConversion"/>
  <dataValidations count="4">
    <dataValidation type="list" allowBlank="1" showInputMessage="1" showErrorMessage="1" sqref="U13:U102 H13:H102">
      <formula1>$AM$4:$AM$5</formula1>
    </dataValidation>
    <dataValidation type="list" allowBlank="1" showInputMessage="1" showErrorMessage="1" sqref="W13:W102">
      <formula1>$AO$3:$AO$12</formula1>
    </dataValidation>
    <dataValidation type="list" allowBlank="1" showInputMessage="1" showErrorMessage="1" sqref="AG13:AG102">
      <formula1>$AR$3:$AR$10</formula1>
    </dataValidation>
    <dataValidation type="list" allowBlank="1" showInputMessage="1" showErrorMessage="1" sqref="AI13:AI102">
      <formula1>$AU$3:$AU$11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05"/>
  <sheetViews>
    <sheetView zoomScaleNormal="100" workbookViewId="0">
      <pane ySplit="10" topLeftCell="A11" activePane="bottomLeft" state="frozen"/>
      <selection pane="bottomLeft" activeCell="T94" sqref="T94"/>
    </sheetView>
  </sheetViews>
  <sheetFormatPr defaultRowHeight="15" x14ac:dyDescent="0.25"/>
  <cols>
    <col min="1" max="1" width="5.140625" customWidth="1"/>
    <col min="2" max="2" width="24.42578125" hidden="1" customWidth="1"/>
    <col min="3" max="3" width="22.85546875" hidden="1" customWidth="1"/>
    <col min="4" max="4" width="24.28515625" style="1" hidden="1" customWidth="1"/>
    <col min="5" max="5" width="24.28515625" style="1" customWidth="1"/>
    <col min="6" max="6" width="3.42578125" customWidth="1"/>
    <col min="7" max="7" width="16.42578125" customWidth="1"/>
    <col min="8" max="8" width="9.140625" hidden="1" customWidth="1"/>
    <col min="9" max="9" width="3.7109375" hidden="1" customWidth="1"/>
    <col min="10" max="10" width="25.7109375" hidden="1" customWidth="1"/>
    <col min="11" max="11" width="7.7109375" hidden="1" customWidth="1"/>
    <col min="12" max="12" width="3.5703125" hidden="1" customWidth="1"/>
    <col min="13" max="13" width="9.140625" hidden="1" customWidth="1"/>
    <col min="14" max="14" width="7.7109375" hidden="1" customWidth="1"/>
    <col min="15" max="15" width="3.140625" hidden="1" customWidth="1"/>
    <col min="16" max="16" width="9.140625" hidden="1" customWidth="1"/>
    <col min="17" max="17" width="7.7109375" hidden="1" customWidth="1"/>
  </cols>
  <sheetData>
    <row r="1" spans="1:17" ht="15.75" thickBot="1" x14ac:dyDescent="0.3">
      <c r="J1" s="1" t="s">
        <v>50</v>
      </c>
      <c r="K1" s="1">
        <v>0</v>
      </c>
      <c r="M1" s="1" t="s">
        <v>52</v>
      </c>
      <c r="N1" s="1">
        <v>0</v>
      </c>
      <c r="P1" s="1" t="s">
        <v>52</v>
      </c>
      <c r="Q1" s="1">
        <v>0</v>
      </c>
    </row>
    <row r="2" spans="1:17" ht="15.75" customHeight="1" x14ac:dyDescent="0.25">
      <c r="A2" s="166" t="s">
        <v>54</v>
      </c>
      <c r="B2" s="167"/>
      <c r="C2" s="167"/>
      <c r="D2" s="167"/>
      <c r="E2" s="167"/>
      <c r="F2" s="167"/>
      <c r="G2" s="168"/>
      <c r="H2" s="7" t="s">
        <v>5</v>
      </c>
      <c r="J2" s="11" t="s">
        <v>17</v>
      </c>
      <c r="K2" s="11">
        <v>1</v>
      </c>
      <c r="M2" s="1" t="s">
        <v>39</v>
      </c>
      <c r="N2" s="1">
        <v>-28</v>
      </c>
      <c r="P2" s="1" t="s">
        <v>31</v>
      </c>
      <c r="Q2" s="1">
        <v>-28</v>
      </c>
    </row>
    <row r="3" spans="1:17" ht="15.75" customHeight="1" x14ac:dyDescent="0.25">
      <c r="A3" s="169"/>
      <c r="B3" s="170"/>
      <c r="C3" s="170"/>
      <c r="D3" s="170"/>
      <c r="E3" s="170"/>
      <c r="F3" s="170"/>
      <c r="G3" s="171"/>
      <c r="H3" s="7" t="s">
        <v>6</v>
      </c>
      <c r="J3" s="11" t="s">
        <v>18</v>
      </c>
      <c r="K3" s="11">
        <v>2</v>
      </c>
      <c r="M3" s="1" t="s">
        <v>40</v>
      </c>
      <c r="N3" s="1">
        <v>-24</v>
      </c>
      <c r="P3" s="1" t="s">
        <v>45</v>
      </c>
      <c r="Q3" s="1">
        <v>-24.5</v>
      </c>
    </row>
    <row r="4" spans="1:17" ht="72.75" customHeight="1" x14ac:dyDescent="0.25">
      <c r="A4" s="169"/>
      <c r="B4" s="170"/>
      <c r="C4" s="170"/>
      <c r="D4" s="170"/>
      <c r="E4" s="170"/>
      <c r="F4" s="170"/>
      <c r="G4" s="171"/>
      <c r="J4" s="11" t="s">
        <v>46</v>
      </c>
      <c r="K4" s="11">
        <v>3</v>
      </c>
      <c r="M4" s="1" t="s">
        <v>41</v>
      </c>
      <c r="N4" s="1">
        <v>-20</v>
      </c>
      <c r="P4" s="1" t="s">
        <v>32</v>
      </c>
      <c r="Q4" s="1">
        <v>-21</v>
      </c>
    </row>
    <row r="5" spans="1:17" x14ac:dyDescent="0.25">
      <c r="A5" s="103"/>
      <c r="B5" s="103"/>
      <c r="C5" s="103"/>
      <c r="D5" s="104"/>
      <c r="E5" s="104"/>
      <c r="F5" s="103"/>
      <c r="G5" s="103"/>
      <c r="J5" s="11" t="s">
        <v>19</v>
      </c>
      <c r="K5" s="11">
        <v>4</v>
      </c>
      <c r="M5" s="1" t="s">
        <v>42</v>
      </c>
      <c r="N5" s="1">
        <v>-16</v>
      </c>
      <c r="P5" s="1" t="s">
        <v>33</v>
      </c>
      <c r="Q5" s="1">
        <v>-17.5</v>
      </c>
    </row>
    <row r="6" spans="1:17" ht="24.95" customHeight="1" x14ac:dyDescent="0.25">
      <c r="A6" s="103"/>
      <c r="B6" s="172"/>
      <c r="C6" s="172"/>
      <c r="D6" s="172"/>
      <c r="E6" s="172"/>
      <c r="F6" s="103"/>
      <c r="G6" s="165" t="s">
        <v>8</v>
      </c>
      <c r="J6" s="11" t="s">
        <v>20</v>
      </c>
      <c r="K6" s="11">
        <v>7</v>
      </c>
      <c r="M6" s="1" t="s">
        <v>43</v>
      </c>
      <c r="N6" s="1">
        <v>-11.5</v>
      </c>
      <c r="P6" s="1" t="s">
        <v>34</v>
      </c>
      <c r="Q6" s="1">
        <v>-14</v>
      </c>
    </row>
    <row r="7" spans="1:17" ht="24.95" customHeight="1" x14ac:dyDescent="0.25">
      <c r="A7" s="103"/>
      <c r="B7" s="172"/>
      <c r="C7" s="172"/>
      <c r="D7" s="172"/>
      <c r="E7" s="172"/>
      <c r="F7" s="103"/>
      <c r="G7" s="165"/>
      <c r="J7" s="11" t="s">
        <v>21</v>
      </c>
      <c r="K7" s="11">
        <v>11</v>
      </c>
      <c r="M7" s="1" t="s">
        <v>44</v>
      </c>
      <c r="N7" s="1">
        <v>-7.5</v>
      </c>
      <c r="P7" s="1" t="s">
        <v>35</v>
      </c>
      <c r="Q7" s="1">
        <v>-10.5</v>
      </c>
    </row>
    <row r="8" spans="1:17" ht="15.75" customHeight="1" x14ac:dyDescent="0.25">
      <c r="A8" s="105"/>
      <c r="B8" s="172"/>
      <c r="C8" s="172"/>
      <c r="D8" s="172"/>
      <c r="E8" s="172"/>
      <c r="F8" s="103"/>
      <c r="G8" s="165"/>
      <c r="J8" s="11" t="s">
        <v>22</v>
      </c>
      <c r="K8" s="11">
        <v>16</v>
      </c>
      <c r="P8" s="1" t="s">
        <v>36</v>
      </c>
      <c r="Q8" s="1">
        <v>-7</v>
      </c>
    </row>
    <row r="9" spans="1:17" ht="16.5" customHeight="1" x14ac:dyDescent="0.25">
      <c r="A9" s="105"/>
      <c r="B9" s="172"/>
      <c r="C9" s="172"/>
      <c r="D9" s="172"/>
      <c r="E9" s="172"/>
      <c r="F9" s="103"/>
      <c r="G9" s="165"/>
      <c r="J9" s="11" t="s">
        <v>23</v>
      </c>
      <c r="K9" s="11">
        <v>22</v>
      </c>
      <c r="P9" s="1" t="s">
        <v>37</v>
      </c>
      <c r="Q9" s="1">
        <v>3.5</v>
      </c>
    </row>
    <row r="10" spans="1:17" ht="17.25" customHeight="1" x14ac:dyDescent="0.25">
      <c r="A10" s="105"/>
      <c r="B10" s="106" t="s">
        <v>0</v>
      </c>
      <c r="C10" s="106" t="s">
        <v>1</v>
      </c>
      <c r="D10" s="106" t="s">
        <v>2</v>
      </c>
      <c r="E10" s="106" t="s">
        <v>57</v>
      </c>
      <c r="F10" s="107"/>
      <c r="G10" s="165"/>
      <c r="J10" s="11" t="s">
        <v>24</v>
      </c>
      <c r="K10" s="11">
        <v>29</v>
      </c>
      <c r="P10" s="1"/>
      <c r="Q10" s="1"/>
    </row>
    <row r="11" spans="1:17" ht="15.75" x14ac:dyDescent="0.25">
      <c r="A11" s="5">
        <v>1</v>
      </c>
      <c r="B11" s="5" t="str">
        <f>Calcolo!B51</f>
        <v>PECCHILLO</v>
      </c>
      <c r="C11" s="5" t="str">
        <f>Calcolo!C51</f>
        <v>MICHELINA</v>
      </c>
      <c r="D11" s="5" t="str">
        <f>Calcolo!D51</f>
        <v>PCCMHL66P70D798A</v>
      </c>
      <c r="E11" s="5" t="str">
        <f>Calcolo!E13</f>
        <v>CPI/2021/18280</v>
      </c>
      <c r="F11" s="103"/>
      <c r="G11" s="106">
        <f>Calcolo!AL13</f>
        <v>1035.5</v>
      </c>
      <c r="J11" s="11"/>
      <c r="K11" s="12"/>
      <c r="P11" s="1"/>
      <c r="Q11" s="1"/>
    </row>
    <row r="12" spans="1:17" ht="15.75" customHeight="1" x14ac:dyDescent="0.25">
      <c r="A12" s="5">
        <v>2</v>
      </c>
      <c r="B12" s="5" t="str">
        <f>Calcolo!B68</f>
        <v>FIORENTINO</v>
      </c>
      <c r="C12" s="5" t="str">
        <f>Calcolo!C68</f>
        <v>GIOVANNA</v>
      </c>
      <c r="D12" s="5" t="str">
        <f>Calcolo!D68</f>
        <v>FRNGNN74T61A509I</v>
      </c>
      <c r="E12" s="5" t="str">
        <f>Calcolo!E14</f>
        <v>CPI/2021/23997</v>
      </c>
      <c r="F12" s="103"/>
      <c r="G12" s="106">
        <f>Calcolo!AL14</f>
        <v>1057</v>
      </c>
      <c r="J12" s="11"/>
      <c r="K12" s="11"/>
      <c r="P12" s="1"/>
      <c r="Q12" s="1"/>
    </row>
    <row r="13" spans="1:17" ht="15.75" x14ac:dyDescent="0.25">
      <c r="A13" s="5">
        <v>3</v>
      </c>
      <c r="B13" s="5" t="str">
        <f>Calcolo!B65</f>
        <v>LA SALA</v>
      </c>
      <c r="C13" s="5" t="str">
        <f>Calcolo!C65</f>
        <v>MASSIMILIANO</v>
      </c>
      <c r="D13" s="5" t="str">
        <f>Calcolo!D65</f>
        <v>LSLMSM73D20A509W</v>
      </c>
      <c r="E13" s="5" t="str">
        <f>Calcolo!E15</f>
        <v>CPI/2021/23792</v>
      </c>
      <c r="F13" s="103"/>
      <c r="G13" s="106">
        <f>Calcolo!AL15</f>
        <v>1087</v>
      </c>
      <c r="J13" s="11"/>
      <c r="K13" s="11"/>
      <c r="P13" s="1"/>
      <c r="Q13" s="1"/>
    </row>
    <row r="14" spans="1:17" ht="15.75" customHeight="1" x14ac:dyDescent="0.25">
      <c r="A14" s="5">
        <v>4</v>
      </c>
      <c r="B14" s="5" t="str">
        <f>Calcolo!B38</f>
        <v>ARGENIO</v>
      </c>
      <c r="C14" s="5" t="str">
        <f>Calcolo!C38</f>
        <v>ARMANDO</v>
      </c>
      <c r="D14" s="5" t="str">
        <f>Calcolo!D38</f>
        <v>RGNRND70D01A489G</v>
      </c>
      <c r="E14" s="5" t="str">
        <f>Calcolo!E16</f>
        <v>CPI/2021/15816</v>
      </c>
      <c r="F14" s="103"/>
      <c r="G14" s="106">
        <f>Calcolo!AL16</f>
        <v>1098</v>
      </c>
      <c r="J14" s="11"/>
      <c r="K14" s="11"/>
    </row>
    <row r="15" spans="1:17" ht="15.75" x14ac:dyDescent="0.25">
      <c r="A15" s="5">
        <v>5</v>
      </c>
      <c r="B15" s="5" t="str">
        <f>Calcolo!B43</f>
        <v>PULZONE</v>
      </c>
      <c r="C15" s="5" t="str">
        <f>Calcolo!C43</f>
        <v>RITA</v>
      </c>
      <c r="D15" s="5" t="str">
        <f>Calcolo!D43</f>
        <v>PLZRTI65D48A509E</v>
      </c>
      <c r="E15" s="5" t="str">
        <f>Calcolo!E17</f>
        <v>CPI/2021/20353</v>
      </c>
      <c r="F15" s="103"/>
      <c r="G15" s="106">
        <f>Calcolo!AL17</f>
        <v>1142</v>
      </c>
      <c r="J15" s="11"/>
      <c r="K15" s="11"/>
    </row>
    <row r="16" spans="1:17" ht="15.75" customHeight="1" x14ac:dyDescent="0.25">
      <c r="A16" s="5">
        <v>6</v>
      </c>
      <c r="B16" s="5" t="str">
        <f>Calcolo!B72</f>
        <v>MONACO</v>
      </c>
      <c r="C16" s="5" t="str">
        <f>Calcolo!C72</f>
        <v>POLCARO</v>
      </c>
      <c r="D16" s="5" t="str">
        <f>Calcolo!D72</f>
        <v xml:space="preserve">MNCMHL87M44A399O </v>
      </c>
      <c r="E16" s="5" t="str">
        <f>Calcolo!E19</f>
        <v>CPI/2021/24462</v>
      </c>
      <c r="F16" s="103"/>
      <c r="G16" s="106">
        <f>Calcolo!AL19</f>
        <v>1164</v>
      </c>
    </row>
    <row r="17" spans="1:7" ht="15.75" x14ac:dyDescent="0.25">
      <c r="A17" s="5">
        <v>7</v>
      </c>
      <c r="B17" s="5" t="str">
        <f>Calcolo!B102</f>
        <v>CRISCITIELLO</v>
      </c>
      <c r="C17" s="5" t="str">
        <f>Calcolo!C102</f>
        <v>VINCENZO</v>
      </c>
      <c r="D17" s="5" t="str">
        <f>Calcolo!D102</f>
        <v>CRSVCN70R16Z133T</v>
      </c>
      <c r="E17" s="5" t="str">
        <f>Calcolo!E18</f>
        <v>CPI/2021/24040</v>
      </c>
      <c r="F17" s="103"/>
      <c r="G17" s="106">
        <f>Calcolo!AL18</f>
        <v>1164</v>
      </c>
    </row>
    <row r="18" spans="1:7" ht="15.75" customHeight="1" x14ac:dyDescent="0.25">
      <c r="A18" s="5">
        <v>8</v>
      </c>
      <c r="B18" s="5" t="str">
        <f>Calcolo!B62</f>
        <v>VERNACCIO</v>
      </c>
      <c r="C18" s="5" t="str">
        <f>Calcolo!C62</f>
        <v>VITO ANTONIO</v>
      </c>
      <c r="D18" s="5" t="str">
        <f>Calcolo!D62</f>
        <v>VRNVNT76P02Z133R</v>
      </c>
      <c r="E18" s="5" t="str">
        <f>Calcolo!E20</f>
        <v>CPI/2021/23774</v>
      </c>
      <c r="F18" s="103"/>
      <c r="G18" s="106">
        <f>Calcolo!AL20</f>
        <v>1172</v>
      </c>
    </row>
    <row r="19" spans="1:7" ht="15.75" x14ac:dyDescent="0.25">
      <c r="A19" s="5">
        <v>9</v>
      </c>
      <c r="B19" s="5" t="str">
        <f>Calcolo!B21</f>
        <v>CANNAS</v>
      </c>
      <c r="C19" s="5" t="str">
        <f>Calcolo!C21</f>
        <v>PIETRO</v>
      </c>
      <c r="D19" s="5" t="str">
        <f>Calcolo!D21</f>
        <v>CNNPTR74R19B590D</v>
      </c>
      <c r="E19" s="5" t="str">
        <f>Calcolo!E21</f>
        <v>CPI/2021/21217</v>
      </c>
      <c r="F19" s="103"/>
      <c r="G19" s="106">
        <f>Calcolo!AL21</f>
        <v>1173</v>
      </c>
    </row>
    <row r="20" spans="1:7" ht="15.75" x14ac:dyDescent="0.25">
      <c r="A20" s="5">
        <v>10</v>
      </c>
      <c r="B20" s="5" t="str">
        <f>Calcolo!B40</f>
        <v>CHIOCCHI</v>
      </c>
      <c r="C20" s="5" t="str">
        <f>Calcolo!C40</f>
        <v>JULI</v>
      </c>
      <c r="D20" s="5" t="str">
        <f>Calcolo!D40</f>
        <v>CHCJLU91T59Z222T</v>
      </c>
      <c r="E20" s="5" t="str">
        <f>Calcolo!E22</f>
        <v>CPI/2021/15704</v>
      </c>
      <c r="F20" s="103"/>
      <c r="G20" s="106">
        <f>Calcolo!AL22</f>
        <v>1173.5</v>
      </c>
    </row>
    <row r="21" spans="1:7" ht="15.75" x14ac:dyDescent="0.25">
      <c r="A21" s="5">
        <v>11</v>
      </c>
      <c r="B21" s="5" t="str">
        <f>Calcolo!B58</f>
        <v>MARTIGNETTI</v>
      </c>
      <c r="C21" s="5" t="str">
        <f>Calcolo!C58</f>
        <v>CARLO</v>
      </c>
      <c r="D21" s="5" t="str">
        <f>Calcolo!D58</f>
        <v>MRTCRL64S06F491J</v>
      </c>
      <c r="E21" s="5" t="str">
        <f>Calcolo!E23</f>
        <v>CPI/2021/22947</v>
      </c>
      <c r="F21" s="103"/>
      <c r="G21" s="106">
        <f>Calcolo!AL23</f>
        <v>1178</v>
      </c>
    </row>
    <row r="22" spans="1:7" ht="15.75" x14ac:dyDescent="0.25">
      <c r="A22" s="5">
        <v>12</v>
      </c>
      <c r="B22" s="5" t="str">
        <f>Calcolo!B99</f>
        <v>ZULLO</v>
      </c>
      <c r="C22" s="5" t="str">
        <f>Calcolo!C99</f>
        <v>VINCENZO</v>
      </c>
      <c r="D22" s="5" t="str">
        <f>Calcolo!D99</f>
        <v>ZLLVCN91H27A489R</v>
      </c>
      <c r="E22" s="5" t="str">
        <f>Calcolo!E24</f>
        <v>CPI/2021/25097</v>
      </c>
      <c r="F22" s="103"/>
      <c r="G22" s="106">
        <f>Calcolo!AL24</f>
        <v>1186.5</v>
      </c>
    </row>
    <row r="23" spans="1:7" ht="15.75" x14ac:dyDescent="0.25">
      <c r="A23" s="5">
        <v>13</v>
      </c>
      <c r="B23" s="5" t="str">
        <f>Calcolo!B88</f>
        <v>BOCHICCHIO</v>
      </c>
      <c r="C23" s="5" t="str">
        <f>Calcolo!C88</f>
        <v xml:space="preserve">FABIO </v>
      </c>
      <c r="D23" s="5" t="str">
        <f>Calcolo!D88</f>
        <v>BCHFBA82C09A489F</v>
      </c>
      <c r="E23" s="5" t="str">
        <f>Calcolo!E25</f>
        <v>CPI/2021/25025</v>
      </c>
      <c r="F23" s="103"/>
      <c r="G23" s="106">
        <f>Calcolo!AL25</f>
        <v>1190.5</v>
      </c>
    </row>
    <row r="24" spans="1:7" ht="15.75" x14ac:dyDescent="0.25">
      <c r="A24" s="5">
        <v>14</v>
      </c>
      <c r="B24" s="5" t="str">
        <f>Calcolo!B89</f>
        <v>NIGRO</v>
      </c>
      <c r="C24" s="5" t="str">
        <f>Calcolo!C89</f>
        <v>STEFANO</v>
      </c>
      <c r="D24" s="5" t="str">
        <f>Calcolo!D89</f>
        <v>NRDNRT78A58F924P</v>
      </c>
      <c r="E24" s="5" t="str">
        <f>Calcolo!E26</f>
        <v>CPI/2021/25027</v>
      </c>
      <c r="F24" s="103"/>
      <c r="G24" s="106">
        <f>Calcolo!AL26</f>
        <v>1200.5</v>
      </c>
    </row>
    <row r="25" spans="1:7" ht="15.75" x14ac:dyDescent="0.25">
      <c r="A25" s="5">
        <v>15</v>
      </c>
      <c r="B25" s="5" t="str">
        <f>Calcolo!B27</f>
        <v>D’AVANZO</v>
      </c>
      <c r="C25" s="5" t="str">
        <f>Calcolo!C27</f>
        <v>SAVERIO</v>
      </c>
      <c r="D25" s="5" t="str">
        <f>Calcolo!D27</f>
        <v>DVNSVR81H28A509D</v>
      </c>
      <c r="E25" s="5" t="str">
        <f>Calcolo!E27</f>
        <v>CPI/2021/17299</v>
      </c>
      <c r="F25" s="103"/>
      <c r="G25" s="106">
        <f>Calcolo!AL27</f>
        <v>1201.5</v>
      </c>
    </row>
    <row r="26" spans="1:7" ht="15.75" x14ac:dyDescent="0.25">
      <c r="A26" s="5">
        <v>16</v>
      </c>
      <c r="B26" s="5" t="str">
        <f>Calcolo!B29</f>
        <v>MAZZA</v>
      </c>
      <c r="C26" s="5" t="str">
        <f>Calcolo!C29</f>
        <v>ANNA MARIA</v>
      </c>
      <c r="D26" s="5" t="str">
        <f>Calcolo!D29</f>
        <v>MZZNMR76L67Z114R</v>
      </c>
      <c r="E26" s="5" t="str">
        <f>Calcolo!E28</f>
        <v>CPI/2021/17850</v>
      </c>
      <c r="F26" s="103"/>
      <c r="G26" s="106">
        <f>Calcolo!AL28</f>
        <v>1219.5</v>
      </c>
    </row>
    <row r="27" spans="1:7" ht="15.75" x14ac:dyDescent="0.25">
      <c r="A27" s="5">
        <v>17</v>
      </c>
      <c r="B27" s="5" t="str">
        <f>Calcolo!B26</f>
        <v>FESTA</v>
      </c>
      <c r="C27" s="5" t="str">
        <f>Calcolo!C26</f>
        <v>LAURA</v>
      </c>
      <c r="D27" s="5" t="str">
        <f>Calcolo!D26</f>
        <v>FSTLRA79H48A509I</v>
      </c>
      <c r="E27" s="5" t="str">
        <f>Calcolo!E29</f>
        <v>CPI/2021/18239</v>
      </c>
      <c r="F27" s="103"/>
      <c r="G27" s="106">
        <f>Calcolo!AL29</f>
        <v>1227</v>
      </c>
    </row>
    <row r="28" spans="1:7" ht="15.75" x14ac:dyDescent="0.25">
      <c r="A28" s="5">
        <v>18</v>
      </c>
      <c r="B28" s="5" t="str">
        <f>Calcolo!B93</f>
        <v>CERUNDOLO</v>
      </c>
      <c r="C28" s="5" t="str">
        <f>Calcolo!C93</f>
        <v>GAETANO</v>
      </c>
      <c r="D28" s="5" t="str">
        <f>Calcolo!D93</f>
        <v>CRNGTN66D18A509B</v>
      </c>
      <c r="E28" s="5" t="str">
        <f>Calcolo!E30</f>
        <v>CPI/2021/25032</v>
      </c>
      <c r="F28" s="103"/>
      <c r="G28" s="106">
        <f>Calcolo!AL30</f>
        <v>1235.5</v>
      </c>
    </row>
    <row r="29" spans="1:7" ht="15.75" x14ac:dyDescent="0.25">
      <c r="A29" s="5">
        <v>19</v>
      </c>
      <c r="B29" s="5" t="str">
        <f>Calcolo!B54</f>
        <v>GRASSO</v>
      </c>
      <c r="C29" s="5" t="str">
        <f>Calcolo!C54</f>
        <v>ARMANDO</v>
      </c>
      <c r="D29" s="5" t="str">
        <f>Calcolo!D54</f>
        <v>GRSRND77L08B674H</v>
      </c>
      <c r="E29" s="5" t="str">
        <f>Calcolo!E31</f>
        <v>CPI/2021/20325</v>
      </c>
      <c r="F29" s="103"/>
      <c r="G29" s="106">
        <f>Calcolo!AL31</f>
        <v>1238</v>
      </c>
    </row>
    <row r="30" spans="1:7" ht="15.75" x14ac:dyDescent="0.25">
      <c r="A30" s="5">
        <v>20</v>
      </c>
      <c r="B30" s="5" t="str">
        <f>Calcolo!B101</f>
        <v>IMPERATO</v>
      </c>
      <c r="C30" s="5" t="str">
        <f>Calcolo!C101</f>
        <v>BARTOLOMEO</v>
      </c>
      <c r="D30" s="5" t="str">
        <f>Calcolo!D101</f>
        <v>MPRBTL77B14L259N</v>
      </c>
      <c r="E30" s="5" t="str">
        <f>Calcolo!E32</f>
        <v>CPI/2021/56226</v>
      </c>
      <c r="F30" s="103"/>
      <c r="G30" s="106">
        <f>Calcolo!AL32</f>
        <v>1240.5</v>
      </c>
    </row>
    <row r="31" spans="1:7" ht="15.75" x14ac:dyDescent="0.25">
      <c r="A31" s="5">
        <v>21</v>
      </c>
      <c r="B31" s="5" t="str">
        <f>Calcolo!B46</f>
        <v>TESTA</v>
      </c>
      <c r="C31" s="5" t="str">
        <f>Calcolo!C46</f>
        <v>MARIA TERESA</v>
      </c>
      <c r="D31" s="5" t="str">
        <f>Calcolo!D46</f>
        <v>TSTMTR95P48G039Q</v>
      </c>
      <c r="E31" s="5" t="str">
        <f>Calcolo!E33</f>
        <v>CPI/2021/20337</v>
      </c>
      <c r="F31" s="103"/>
      <c r="G31" s="106">
        <f>Calcolo!AL33</f>
        <v>1244.5</v>
      </c>
    </row>
    <row r="32" spans="1:7" ht="15.75" x14ac:dyDescent="0.25">
      <c r="A32" s="5">
        <v>22</v>
      </c>
      <c r="B32" s="5" t="str">
        <f>Calcolo!B44</f>
        <v>PETILLO</v>
      </c>
      <c r="C32" s="5" t="str">
        <f>Calcolo!C44</f>
        <v>OLINDO</v>
      </c>
      <c r="D32" s="5" t="str">
        <f>Calcolo!D44</f>
        <v>PTLLND86L19A509P</v>
      </c>
      <c r="E32" s="5" t="str">
        <f>Calcolo!E34</f>
        <v>CPI/2021/20333</v>
      </c>
      <c r="F32" s="103"/>
      <c r="G32" s="106">
        <f>Calcolo!AL34</f>
        <v>1254</v>
      </c>
    </row>
    <row r="33" spans="1:7" ht="15.75" x14ac:dyDescent="0.25">
      <c r="A33" s="5">
        <v>23</v>
      </c>
      <c r="B33" s="5" t="str">
        <f>Calcolo!B79</f>
        <v>SORRENTINO</v>
      </c>
      <c r="C33" s="5" t="str">
        <f>Calcolo!C79</f>
        <v>LIBERA</v>
      </c>
      <c r="D33" s="5" t="str">
        <f>Calcolo!D79</f>
        <v>SRRLBR73L52L259L</v>
      </c>
      <c r="E33" s="5" t="str">
        <f>Calcolo!E35</f>
        <v>CPI/2021/24479</v>
      </c>
      <c r="F33" s="103"/>
      <c r="G33" s="106">
        <f>Calcolo!AL35</f>
        <v>1256</v>
      </c>
    </row>
    <row r="34" spans="1:7" ht="15.75" x14ac:dyDescent="0.25">
      <c r="A34" s="5">
        <v>24</v>
      </c>
      <c r="B34" s="5" t="str">
        <f>Calcolo!B86</f>
        <v>ALTAVILLA</v>
      </c>
      <c r="C34" s="5" t="str">
        <f>Calcolo!C86</f>
        <v>FRANCESCO</v>
      </c>
      <c r="D34" s="5" t="str">
        <f>Calcolo!D86</f>
        <v>LTVFNC62H14Z133J</v>
      </c>
      <c r="E34" s="5" t="str">
        <f>Calcolo!E36</f>
        <v>CPI/2021/24926</v>
      </c>
      <c r="F34" s="103"/>
      <c r="G34" s="106">
        <f>Calcolo!AL36</f>
        <v>1263</v>
      </c>
    </row>
    <row r="35" spans="1:7" ht="15.75" x14ac:dyDescent="0.25">
      <c r="A35" s="5">
        <v>25</v>
      </c>
      <c r="B35" s="5" t="str">
        <f>Calcolo!B55</f>
        <v>DE CHIARA</v>
      </c>
      <c r="C35" s="5" t="str">
        <f>Calcolo!C55</f>
        <v>LUCIA</v>
      </c>
      <c r="D35" s="5" t="str">
        <f>Calcolo!D55</f>
        <v>DCHLCU72T53A975S</v>
      </c>
      <c r="E35" s="5" t="str">
        <f>Calcolo!E37</f>
        <v>CPI/2021/21559</v>
      </c>
      <c r="F35" s="103"/>
      <c r="G35" s="106">
        <f>Calcolo!AL37</f>
        <v>1269</v>
      </c>
    </row>
    <row r="36" spans="1:7" ht="15.75" x14ac:dyDescent="0.25">
      <c r="A36" s="5">
        <v>26</v>
      </c>
      <c r="B36" s="5" t="str">
        <f>Calcolo!B98</f>
        <v>NARDI</v>
      </c>
      <c r="C36" s="5" t="str">
        <f>Calcolo!C98</f>
        <v>MAURO VINCENZO</v>
      </c>
      <c r="D36" s="5" t="str">
        <f>Calcolo!D98</f>
        <v>NRDMVN86P21A509N</v>
      </c>
      <c r="E36" s="5" t="str">
        <f>Calcolo!E38</f>
        <v>CPI/2021/25095</v>
      </c>
      <c r="F36" s="103"/>
      <c r="G36" s="106">
        <f>Calcolo!AL38</f>
        <v>1273.5</v>
      </c>
    </row>
    <row r="37" spans="1:7" ht="15.75" x14ac:dyDescent="0.25">
      <c r="A37" s="5">
        <v>27</v>
      </c>
      <c r="B37" s="5" t="str">
        <f>Calcolo!B78</f>
        <v>PASCUCCIO</v>
      </c>
      <c r="C37" s="5" t="str">
        <f>Calcolo!C78</f>
        <v>MASSIMO</v>
      </c>
      <c r="D37" s="5" t="str">
        <f>Calcolo!D78</f>
        <v>PSCMSM86D16A783M</v>
      </c>
      <c r="E37" s="5" t="str">
        <f>Calcolo!E39</f>
        <v>CPI/2021/24476</v>
      </c>
      <c r="F37" s="103"/>
      <c r="G37" s="106">
        <f>Calcolo!AL39</f>
        <v>1274.5</v>
      </c>
    </row>
    <row r="38" spans="1:7" ht="15.75" x14ac:dyDescent="0.25">
      <c r="A38" s="5">
        <v>28</v>
      </c>
      <c r="B38" s="5" t="str">
        <f>Calcolo!B25</f>
        <v>CHIEFFO</v>
      </c>
      <c r="C38" s="5" t="str">
        <f>Calcolo!C25</f>
        <v>ANIELLO</v>
      </c>
      <c r="D38" s="5" t="str">
        <f>Calcolo!D25</f>
        <v>CHFNLL73H24A566F</v>
      </c>
      <c r="E38" s="5" t="str">
        <f>Calcolo!E40</f>
        <v>CPI/2021/21189</v>
      </c>
      <c r="F38" s="103"/>
      <c r="G38" s="106">
        <f>Calcolo!AL40</f>
        <v>1277</v>
      </c>
    </row>
    <row r="39" spans="1:7" ht="15.75" x14ac:dyDescent="0.25">
      <c r="A39" s="5">
        <v>29</v>
      </c>
      <c r="B39" s="5" t="str">
        <f>Calcolo!B23</f>
        <v>BLASO</v>
      </c>
      <c r="C39" s="5" t="str">
        <f>Calcolo!C23</f>
        <v>SILVANO ANTONIO</v>
      </c>
      <c r="D39" s="5" t="str">
        <f>Calcolo!D23</f>
        <v xml:space="preserve">BLSSVN84M26A399D </v>
      </c>
      <c r="E39" s="5" t="str">
        <f>Calcolo!E41</f>
        <v>CPI/2021/21196</v>
      </c>
      <c r="F39" s="103"/>
      <c r="G39" s="106">
        <f>Calcolo!AL41</f>
        <v>1280.5</v>
      </c>
    </row>
    <row r="40" spans="1:7" ht="15.75" x14ac:dyDescent="0.25">
      <c r="A40" s="5">
        <v>30</v>
      </c>
      <c r="B40" s="5" t="str">
        <f>Calcolo!B30</f>
        <v>IMBRIANI</v>
      </c>
      <c r="C40" s="5" t="str">
        <f>Calcolo!C30</f>
        <v>EMILIA PASQUALINA</v>
      </c>
      <c r="D40" s="5" t="str">
        <f>Calcolo!D30</f>
        <v>MBRMPS81D59A509R</v>
      </c>
      <c r="E40" s="5" t="str">
        <f>Calcolo!E43</f>
        <v>CPI/2021/25030</v>
      </c>
      <c r="F40" s="103"/>
      <c r="G40" s="106">
        <f>Calcolo!AL43</f>
        <v>1281</v>
      </c>
    </row>
    <row r="41" spans="1:7" ht="15.75" x14ac:dyDescent="0.25">
      <c r="A41" s="5">
        <v>31</v>
      </c>
      <c r="B41" s="5" t="str">
        <f>Calcolo!B91</f>
        <v>CALABRESE</v>
      </c>
      <c r="C41" s="5" t="str">
        <f>Calcolo!C91</f>
        <v>EMILIA</v>
      </c>
      <c r="D41" s="5" t="str">
        <f>Calcolo!D91</f>
        <v>CLBMLE62L44M130I</v>
      </c>
      <c r="E41" s="5" t="str">
        <f>Calcolo!E42</f>
        <v>CPI/2021/18097</v>
      </c>
      <c r="F41" s="103"/>
      <c r="G41" s="106">
        <f>Calcolo!AL42</f>
        <v>1281</v>
      </c>
    </row>
    <row r="42" spans="1:7" ht="15.75" x14ac:dyDescent="0.25">
      <c r="A42" s="5">
        <v>32</v>
      </c>
      <c r="B42" s="5" t="str">
        <f>Calcolo!B20</f>
        <v>BELFIORE</v>
      </c>
      <c r="C42" s="5" t="str">
        <f>Calcolo!C20</f>
        <v>MAURIZIO</v>
      </c>
      <c r="D42" s="5" t="str">
        <f>Calcolo!D20</f>
        <v>BLFMRZ62E27A509S</v>
      </c>
      <c r="E42" s="5" t="str">
        <f>Calcolo!E46</f>
        <v>CPI/2021/24923</v>
      </c>
      <c r="F42" s="103"/>
      <c r="G42" s="106">
        <f>Calcolo!AL46</f>
        <v>1284</v>
      </c>
    </row>
    <row r="43" spans="1:7" ht="15.75" x14ac:dyDescent="0.25">
      <c r="A43" s="5">
        <v>33</v>
      </c>
      <c r="B43" s="5" t="str">
        <f>Calcolo!B45</f>
        <v>PICONE</v>
      </c>
      <c r="C43" s="5" t="str">
        <f>Calcolo!C45</f>
        <v>ANTONIETTA</v>
      </c>
      <c r="D43" s="5" t="str">
        <f>Calcolo!D45</f>
        <v>GRRFRC94R61A489C</v>
      </c>
      <c r="E43" s="5" t="str">
        <f>Calcolo!E44</f>
        <v>CPI/2021/22172</v>
      </c>
      <c r="F43" s="103"/>
      <c r="G43" s="106">
        <f>Calcolo!AL44</f>
        <v>1284</v>
      </c>
    </row>
    <row r="44" spans="1:7" ht="15.75" x14ac:dyDescent="0.25">
      <c r="A44" s="5">
        <v>34</v>
      </c>
      <c r="B44" s="5" t="str">
        <f>Calcolo!B85</f>
        <v>DE ANGELIS</v>
      </c>
      <c r="C44" s="5" t="str">
        <f>Calcolo!C85</f>
        <v>PEPPINO</v>
      </c>
      <c r="D44" s="5" t="str">
        <f>Calcolo!D85</f>
        <v>DNGPPN72M01Z133I</v>
      </c>
      <c r="E44" s="5" t="str">
        <f>Calcolo!E45</f>
        <v>CPI/2021/20334</v>
      </c>
      <c r="F44" s="103"/>
      <c r="G44" s="106">
        <f>Calcolo!AL45</f>
        <v>1284</v>
      </c>
    </row>
    <row r="45" spans="1:7" ht="15.75" x14ac:dyDescent="0.25">
      <c r="A45" s="5">
        <v>35</v>
      </c>
      <c r="B45" s="5" t="str">
        <f>Calcolo!B77</f>
        <v>IUSPA</v>
      </c>
      <c r="C45" s="5" t="str">
        <f>Calcolo!C77</f>
        <v>DELFINA</v>
      </c>
      <c r="D45" s="5" t="str">
        <f>Calcolo!D77</f>
        <v>SPIDFN64R62A399U</v>
      </c>
      <c r="E45" s="5" t="str">
        <f>Calcolo!E47</f>
        <v>CPI/2021/24474</v>
      </c>
      <c r="F45" s="103"/>
      <c r="G45" s="106">
        <f>Calcolo!AL47</f>
        <v>1286.5</v>
      </c>
    </row>
    <row r="46" spans="1:7" ht="15.75" x14ac:dyDescent="0.25">
      <c r="A46" s="5">
        <v>36</v>
      </c>
      <c r="B46" s="5" t="str">
        <f>Calcolo!B71</f>
        <v>RUSSO</v>
      </c>
      <c r="C46" s="5" t="str">
        <f>Calcolo!C71</f>
        <v>ANTONELLA</v>
      </c>
      <c r="D46" s="5" t="str">
        <f>Calcolo!D71</f>
        <v>RSSNNL90M51A509E</v>
      </c>
      <c r="E46" s="5" t="str">
        <f>Calcolo!E48</f>
        <v>CPI/2021/24028</v>
      </c>
      <c r="F46" s="103"/>
      <c r="G46" s="106">
        <f>Calcolo!AL48</f>
        <v>1292.5</v>
      </c>
    </row>
    <row r="47" spans="1:7" ht="15.75" x14ac:dyDescent="0.25">
      <c r="A47" s="5">
        <v>37</v>
      </c>
      <c r="B47" s="5" t="str">
        <f>Calcolo!B53</f>
        <v xml:space="preserve">PREZIOSI </v>
      </c>
      <c r="C47" s="5" t="str">
        <f>Calcolo!C53</f>
        <v>CARLA</v>
      </c>
      <c r="D47" s="5" t="str">
        <f>Calcolo!D53</f>
        <v>PRZCRL70S44A101C</v>
      </c>
      <c r="E47" s="5" t="str">
        <f>Calcolo!E49</f>
        <v>CPI/2021/18204</v>
      </c>
      <c r="F47" s="103"/>
      <c r="G47" s="106">
        <f>Calcolo!AL49</f>
        <v>1293</v>
      </c>
    </row>
    <row r="48" spans="1:7" ht="15.75" x14ac:dyDescent="0.25">
      <c r="A48" s="5">
        <v>38</v>
      </c>
      <c r="B48" s="5" t="str">
        <f>Calcolo!B76</f>
        <v>CIOFFI</v>
      </c>
      <c r="C48" s="5" t="str">
        <f>Calcolo!C76</f>
        <v>GIUSEPPE</v>
      </c>
      <c r="D48" s="5" t="str">
        <f>Calcolo!D76</f>
        <v>CFFGPP89E24A783X</v>
      </c>
      <c r="E48" s="5" t="str">
        <f>Calcolo!E50</f>
        <v>CPI/2021/24467</v>
      </c>
      <c r="F48" s="103"/>
      <c r="G48" s="106">
        <f>Calcolo!AL50</f>
        <v>1295</v>
      </c>
    </row>
    <row r="49" spans="1:7" ht="15.75" x14ac:dyDescent="0.25">
      <c r="A49" s="5">
        <v>39</v>
      </c>
      <c r="B49" s="5" t="str">
        <f>Calcolo!B19</f>
        <v>DI CHIARA</v>
      </c>
      <c r="C49" s="5" t="str">
        <f>Calcolo!C19</f>
        <v>LIDIA</v>
      </c>
      <c r="D49" s="5" t="str">
        <f>Calcolo!D19</f>
        <v>DCHLDI66M50F230H</v>
      </c>
      <c r="E49" s="5" t="str">
        <f>Calcolo!E51</f>
        <v>CPI/2021/22183</v>
      </c>
      <c r="F49" s="103"/>
      <c r="G49" s="106">
        <f>Calcolo!AL51</f>
        <v>1298.5</v>
      </c>
    </row>
    <row r="50" spans="1:7" ht="15.75" x14ac:dyDescent="0.25">
      <c r="A50" s="5">
        <v>40</v>
      </c>
      <c r="B50" s="5" t="str">
        <f>Calcolo!B22</f>
        <v>VILLARICCA</v>
      </c>
      <c r="C50" s="5" t="str">
        <f>Calcolo!C22</f>
        <v>PASQUALE</v>
      </c>
      <c r="D50" s="5" t="str">
        <f>Calcolo!D22</f>
        <v>VLLPQL68C03A509W</v>
      </c>
      <c r="E50" s="5" t="str">
        <f>Calcolo!E52</f>
        <v>CPI/2021/21215</v>
      </c>
      <c r="F50" s="103"/>
      <c r="G50" s="106">
        <f>Calcolo!AL52</f>
        <v>1299</v>
      </c>
    </row>
    <row r="51" spans="1:7" ht="15.75" x14ac:dyDescent="0.25">
      <c r="A51" s="5">
        <v>41</v>
      </c>
      <c r="B51" s="5" t="str">
        <f>Calcolo!B14</f>
        <v>RUSSO</v>
      </c>
      <c r="C51" s="5" t="str">
        <f>Calcolo!C14</f>
        <v>DOMENICO</v>
      </c>
      <c r="D51" s="5" t="str">
        <f>Calcolo!D14</f>
        <v>RSSDNC76C10A566X</v>
      </c>
      <c r="E51" s="5" t="str">
        <f>Calcolo!E53</f>
        <v>CPI/2021/22290</v>
      </c>
      <c r="F51" s="103"/>
      <c r="G51" s="106">
        <f>Calcolo!AL53</f>
        <v>1300.5</v>
      </c>
    </row>
    <row r="52" spans="1:7" ht="15.75" x14ac:dyDescent="0.25">
      <c r="A52" s="5">
        <v>42</v>
      </c>
      <c r="B52" s="5" t="str">
        <f>Calcolo!B64</f>
        <v>PETRILLO</v>
      </c>
      <c r="C52" s="5" t="str">
        <f>Calcolo!C64</f>
        <v>CONCETTA PATRIZIA</v>
      </c>
      <c r="D52" s="5" t="str">
        <f>Calcolo!D64</f>
        <v xml:space="preserve">PTRCCT61B60E038C </v>
      </c>
      <c r="E52" s="5" t="str">
        <f>Calcolo!E54</f>
        <v>CPI/2021/23785</v>
      </c>
      <c r="F52" s="103"/>
      <c r="G52" s="106">
        <f>Calcolo!AL54</f>
        <v>1301</v>
      </c>
    </row>
    <row r="53" spans="1:7" ht="15.75" x14ac:dyDescent="0.25">
      <c r="A53" s="5">
        <v>43</v>
      </c>
      <c r="B53" s="5" t="str">
        <f>Calcolo!B69</f>
        <v>RAIMO</v>
      </c>
      <c r="C53" s="5" t="str">
        <f>Calcolo!C69</f>
        <v>MASSIMILIANO</v>
      </c>
      <c r="D53" s="5" t="str">
        <f>Calcolo!D69</f>
        <v>RMAMSM93E23H703A</v>
      </c>
      <c r="E53" s="5" t="str">
        <f>Calcolo!E55</f>
        <v>CPI/2021/24012</v>
      </c>
      <c r="F53" s="103"/>
      <c r="G53" s="106">
        <f>Calcolo!AL55</f>
        <v>1309.5</v>
      </c>
    </row>
    <row r="54" spans="1:7" ht="15.75" x14ac:dyDescent="0.25">
      <c r="A54" s="5">
        <v>44</v>
      </c>
      <c r="B54" s="5" t="str">
        <f>Calcolo!B83</f>
        <v>GIAMMARINO</v>
      </c>
      <c r="C54" s="5" t="str">
        <f>Calcolo!C83</f>
        <v>CINDY</v>
      </c>
      <c r="D54" s="5" t="str">
        <f>Calcolo!D83</f>
        <v>GMMCDY01L44A717C</v>
      </c>
      <c r="E54" s="5" t="str">
        <f>Calcolo!E56</f>
        <v xml:space="preserve">CPI/2021/24913 </v>
      </c>
      <c r="F54" s="103"/>
      <c r="G54" s="106">
        <f>Calcolo!AL56</f>
        <v>1309.5</v>
      </c>
    </row>
    <row r="55" spans="1:7" ht="15.75" x14ac:dyDescent="0.25">
      <c r="A55" s="5">
        <v>45</v>
      </c>
      <c r="B55" s="5" t="str">
        <f>Calcolo!B66</f>
        <v>PICONE</v>
      </c>
      <c r="C55" s="5" t="str">
        <f>Calcolo!C66</f>
        <v>ANTONIETTA</v>
      </c>
      <c r="D55" s="5" t="str">
        <f>Calcolo!D66</f>
        <v>PCNNNT66H58F546U</v>
      </c>
      <c r="E55" s="5" t="str">
        <f>Calcolo!E57</f>
        <v>CPI/2021/23794</v>
      </c>
      <c r="F55" s="103"/>
      <c r="G55" s="106">
        <f>Calcolo!AL57</f>
        <v>1313</v>
      </c>
    </row>
    <row r="56" spans="1:7" ht="15.75" x14ac:dyDescent="0.25">
      <c r="A56" s="5">
        <v>46</v>
      </c>
      <c r="B56" s="5" t="str">
        <f>Calcolo!B73</f>
        <v>MANGONE</v>
      </c>
      <c r="C56" s="5" t="str">
        <f>Calcolo!C73</f>
        <v>MARIANTONIA</v>
      </c>
      <c r="D56" s="5" t="str">
        <f>Calcolo!D73</f>
        <v>MNGMNT80L61A509E</v>
      </c>
      <c r="E56" s="5" t="str">
        <f>Calcolo!E58</f>
        <v>CPI/2021/24053</v>
      </c>
      <c r="F56" s="103"/>
      <c r="G56" s="106">
        <f>Calcolo!AL58</f>
        <v>1314.5</v>
      </c>
    </row>
    <row r="57" spans="1:7" ht="15.75" x14ac:dyDescent="0.25">
      <c r="A57" s="5">
        <v>47</v>
      </c>
      <c r="B57" s="5" t="str">
        <f>Calcolo!B75</f>
        <v>PETITO</v>
      </c>
      <c r="C57" s="5" t="str">
        <f>Calcolo!C75</f>
        <v>MICHELA</v>
      </c>
      <c r="D57" s="5" t="str">
        <f>Calcolo!D75</f>
        <v>PTTMHL93D60F839G</v>
      </c>
      <c r="E57" s="5" t="str">
        <f>Calcolo!E59</f>
        <v>CPI/2021/24409</v>
      </c>
      <c r="F57" s="103"/>
      <c r="G57" s="106">
        <f>Calcolo!AL59</f>
        <v>1316.5</v>
      </c>
    </row>
    <row r="58" spans="1:7" ht="15.75" x14ac:dyDescent="0.25">
      <c r="A58" s="5">
        <v>48</v>
      </c>
      <c r="B58" s="5" t="str">
        <f>Calcolo!B56</f>
        <v>ALVINO</v>
      </c>
      <c r="C58" s="5" t="str">
        <f>Calcolo!C56</f>
        <v>RENATO</v>
      </c>
      <c r="D58" s="5" t="str">
        <f>Calcolo!D56</f>
        <v>LVNRNT63D21A509G</v>
      </c>
      <c r="E58" s="5" t="str">
        <f>Calcolo!E60</f>
        <v>CPI/2021/22564</v>
      </c>
      <c r="F58" s="103"/>
      <c r="G58" s="106">
        <f>Calcolo!AL60</f>
        <v>1320</v>
      </c>
    </row>
    <row r="59" spans="1:7" ht="15.75" x14ac:dyDescent="0.25">
      <c r="A59" s="5">
        <v>49</v>
      </c>
      <c r="B59" s="5" t="str">
        <f>Calcolo!B96</f>
        <v>CIPRIANO</v>
      </c>
      <c r="C59" s="5" t="str">
        <f>Calcolo!C96</f>
        <v>SILVIA</v>
      </c>
      <c r="D59" s="5" t="str">
        <f>Calcolo!D96</f>
        <v>CPRSLV72A52G370S</v>
      </c>
      <c r="E59" s="5" t="str">
        <f>Calcolo!E61</f>
        <v>CPI/2021/25086</v>
      </c>
      <c r="F59" s="103"/>
      <c r="G59" s="106">
        <f>Calcolo!AL61</f>
        <v>1320.5</v>
      </c>
    </row>
    <row r="60" spans="1:7" ht="15.75" x14ac:dyDescent="0.25">
      <c r="A60" s="5">
        <v>50</v>
      </c>
      <c r="B60" s="5" t="str">
        <f>Calcolo!B31</f>
        <v>MANGANIELLO</v>
      </c>
      <c r="C60" s="5" t="str">
        <f>Calcolo!C31</f>
        <v>ERMINIO</v>
      </c>
      <c r="D60" s="5" t="str">
        <f>Calcolo!D31</f>
        <v>MNGRMN66B10Z114W</v>
      </c>
      <c r="E60" s="5" t="str">
        <f>Calcolo!E62</f>
        <v>CPI/2021/18077</v>
      </c>
      <c r="F60" s="103"/>
      <c r="G60" s="106">
        <f>Calcolo!AL62</f>
        <v>1329</v>
      </c>
    </row>
    <row r="61" spans="1:7" ht="15.75" x14ac:dyDescent="0.25">
      <c r="A61" s="5">
        <v>51</v>
      </c>
      <c r="B61" s="5" t="str">
        <f>Calcolo!B28</f>
        <v>CAPALDO</v>
      </c>
      <c r="C61" s="5" t="str">
        <f>Calcolo!C28</f>
        <v>RITA</v>
      </c>
      <c r="D61" s="5" t="str">
        <f>Calcolo!D28</f>
        <v>CPLRTI66H43A509Q</v>
      </c>
      <c r="E61" s="5" t="str">
        <f>Calcolo!E63</f>
        <v>CPI/2021/16473</v>
      </c>
      <c r="F61" s="103"/>
      <c r="G61" s="106">
        <f>Calcolo!AL63</f>
        <v>1330.5</v>
      </c>
    </row>
    <row r="62" spans="1:7" ht="15.75" x14ac:dyDescent="0.25">
      <c r="A62" s="5">
        <v>52</v>
      </c>
      <c r="B62" s="5" t="str">
        <f>Calcolo!B60</f>
        <v>AMBROSONE</v>
      </c>
      <c r="C62" s="5" t="str">
        <f>Calcolo!C60</f>
        <v>MARIA ANGELA</v>
      </c>
      <c r="D62" s="5" t="str">
        <f>Calcolo!D60</f>
        <v>MBRMNG96D64A509S</v>
      </c>
      <c r="E62" s="5" t="str">
        <f>Calcolo!E64</f>
        <v>CPI/2021/23334</v>
      </c>
      <c r="F62" s="103"/>
      <c r="G62" s="106">
        <f>Calcolo!AL64</f>
        <v>1332</v>
      </c>
    </row>
    <row r="63" spans="1:7" ht="15.75" x14ac:dyDescent="0.25">
      <c r="A63" s="5">
        <v>53</v>
      </c>
      <c r="B63" s="5" t="str">
        <f>Calcolo!B59</f>
        <v>CARUSO</v>
      </c>
      <c r="C63" s="5" t="str">
        <f>Calcolo!C59</f>
        <v>GUILLERMO</v>
      </c>
      <c r="D63" s="5" t="str">
        <f>Calcolo!D59</f>
        <v>CRSGLR64H21Z614T</v>
      </c>
      <c r="E63" s="5" t="str">
        <f>Calcolo!E65</f>
        <v>CPI/2021/22951</v>
      </c>
      <c r="F63" s="103"/>
      <c r="G63" s="106">
        <f>Calcolo!AL65</f>
        <v>1333</v>
      </c>
    </row>
    <row r="64" spans="1:7" ht="15.75" x14ac:dyDescent="0.25">
      <c r="A64" s="5">
        <v>54</v>
      </c>
      <c r="B64" s="5" t="str">
        <f>Calcolo!B49</f>
        <v>ERCOLINO</v>
      </c>
      <c r="C64" s="5" t="str">
        <f>Calcolo!C49</f>
        <v>RINO</v>
      </c>
      <c r="D64" s="5" t="str">
        <f>Calcolo!D49</f>
        <v>RCLRNI74S16A509M</v>
      </c>
      <c r="E64" s="5" t="str">
        <f>Calcolo!E66</f>
        <v>CPI/2021/18505</v>
      </c>
      <c r="F64" s="103"/>
      <c r="G64" s="106">
        <f>Calcolo!AL66</f>
        <v>1335.5</v>
      </c>
    </row>
    <row r="65" spans="1:7" ht="15.75" x14ac:dyDescent="0.25">
      <c r="A65" s="5">
        <v>55</v>
      </c>
      <c r="B65" s="5" t="str">
        <f>Calcolo!B36</f>
        <v>FAGGIANO</v>
      </c>
      <c r="C65" s="5" t="str">
        <f>Calcolo!C36</f>
        <v>EUSTACHIO ROBERTO</v>
      </c>
      <c r="D65" s="5" t="str">
        <f>Calcolo!D36</f>
        <v xml:space="preserve">FGGSCH91R02A509D </v>
      </c>
      <c r="E65" s="5" t="str">
        <f>Calcolo!E67</f>
        <v>CPI/2021/15520</v>
      </c>
      <c r="F65" s="103"/>
      <c r="G65" s="106">
        <f>Calcolo!AL67</f>
        <v>1338</v>
      </c>
    </row>
    <row r="66" spans="1:7" ht="15.75" x14ac:dyDescent="0.25">
      <c r="A66" s="5">
        <v>56</v>
      </c>
      <c r="B66" s="5" t="str">
        <f>Calcolo!B50</f>
        <v>CAFAZZO</v>
      </c>
      <c r="C66" s="5" t="str">
        <f>Calcolo!C50</f>
        <v>FRANCESCO</v>
      </c>
      <c r="D66" s="5" t="str">
        <f>Calcolo!D50</f>
        <v>CFZFNC75B08A509F</v>
      </c>
      <c r="E66" s="5" t="str">
        <f>Calcolo!E68</f>
        <v>CPI/2021/18276</v>
      </c>
      <c r="F66" s="103"/>
      <c r="G66" s="106">
        <f>Calcolo!AL68</f>
        <v>1344.5</v>
      </c>
    </row>
    <row r="67" spans="1:7" ht="15.75" x14ac:dyDescent="0.25">
      <c r="A67" s="5">
        <v>57</v>
      </c>
      <c r="B67" s="5" t="str">
        <f>Calcolo!B84</f>
        <v>MELCHIONNO</v>
      </c>
      <c r="C67" s="5" t="str">
        <f>Calcolo!C84</f>
        <v>VITO</v>
      </c>
      <c r="D67" s="5" t="str">
        <f>Calcolo!D84</f>
        <v>MLCVTI92H05A509I</v>
      </c>
      <c r="E67" s="5" t="str">
        <f>Calcolo!E69</f>
        <v>CPI/2021/24920</v>
      </c>
      <c r="F67" s="103"/>
      <c r="G67" s="106">
        <f>Calcolo!AL69</f>
        <v>1346.5</v>
      </c>
    </row>
    <row r="68" spans="1:7" ht="15.75" x14ac:dyDescent="0.25">
      <c r="A68" s="5">
        <v>58</v>
      </c>
      <c r="B68" s="5" t="str">
        <f>Calcolo!B67</f>
        <v>SPARANO</v>
      </c>
      <c r="C68" s="5" t="str">
        <f>Calcolo!C67</f>
        <v>FABIO</v>
      </c>
      <c r="D68" s="5" t="str">
        <f>Calcolo!D67</f>
        <v>SPRFBA74S07F839I</v>
      </c>
      <c r="E68" s="5" t="str">
        <f>Calcolo!E70</f>
        <v>CPI/2021/23986</v>
      </c>
      <c r="F68" s="103"/>
      <c r="G68" s="106">
        <f>Calcolo!AL70</f>
        <v>1348</v>
      </c>
    </row>
    <row r="69" spans="1:7" ht="15.75" x14ac:dyDescent="0.25">
      <c r="A69" s="5">
        <v>59</v>
      </c>
      <c r="B69" s="5" t="str">
        <f>Calcolo!B15</f>
        <v>TOZZA</v>
      </c>
      <c r="C69" s="5" t="str">
        <f>Calcolo!C15</f>
        <v>MARIA PASQUALINA</v>
      </c>
      <c r="D69" s="5" t="str">
        <f>Calcolo!D15</f>
        <v>TZZMPS81M46A509E</v>
      </c>
      <c r="E69" s="5" t="str">
        <f>Calcolo!E72</f>
        <v>CPI/2021/25082</v>
      </c>
      <c r="F69" s="103"/>
      <c r="G69" s="106">
        <f>Calcolo!AL72</f>
        <v>1350.5</v>
      </c>
    </row>
    <row r="70" spans="1:7" ht="15.75" x14ac:dyDescent="0.25">
      <c r="A70" s="5">
        <v>60</v>
      </c>
      <c r="B70" s="5" t="str">
        <f>Calcolo!B95</f>
        <v>BASCI</v>
      </c>
      <c r="C70" s="5" t="str">
        <f>Calcolo!C95</f>
        <v>FELICINA</v>
      </c>
      <c r="D70" s="5" t="str">
        <f>Calcolo!D95</f>
        <v>BSCFCN87M61A399D</v>
      </c>
      <c r="E70" s="5" t="str">
        <f>Calcolo!E71</f>
        <v>CPI/2021/22542</v>
      </c>
      <c r="F70" s="103"/>
      <c r="G70" s="106">
        <f>Calcolo!AL71</f>
        <v>1350.5</v>
      </c>
    </row>
    <row r="71" spans="1:7" ht="15.75" x14ac:dyDescent="0.25">
      <c r="A71" s="5">
        <v>61</v>
      </c>
      <c r="B71" s="5" t="str">
        <f>Calcolo!B48</f>
        <v>PERSICO</v>
      </c>
      <c r="C71" s="5" t="str">
        <f>Calcolo!C48</f>
        <v>ANGELA</v>
      </c>
      <c r="D71" s="5" t="str">
        <f>Calcolo!D48</f>
        <v>PRSNGL69C06L845G</v>
      </c>
      <c r="E71" s="5" t="str">
        <f>Calcolo!E73</f>
        <v>CPI/2021/20345</v>
      </c>
      <c r="F71" s="103"/>
      <c r="G71" s="106">
        <f>Calcolo!AL73</f>
        <v>1351</v>
      </c>
    </row>
    <row r="72" spans="1:7" ht="15.75" x14ac:dyDescent="0.25">
      <c r="A72" s="5">
        <v>62</v>
      </c>
      <c r="B72" s="5" t="str">
        <f>Calcolo!B52</f>
        <v>PAPA</v>
      </c>
      <c r="C72" s="5" t="str">
        <f>Calcolo!C52</f>
        <v>VALENTINA</v>
      </c>
      <c r="D72" s="5" t="str">
        <f>Calcolo!D52</f>
        <v>PPAVNT80P43A509Q</v>
      </c>
      <c r="E72" s="5" t="str">
        <f>Calcolo!E74</f>
        <v>CPI/2021/15783</v>
      </c>
      <c r="F72" s="103"/>
      <c r="G72" s="106">
        <f>Calcolo!AL74</f>
        <v>1356</v>
      </c>
    </row>
    <row r="73" spans="1:7" ht="15.75" x14ac:dyDescent="0.25">
      <c r="A73" s="5">
        <v>63</v>
      </c>
      <c r="B73" s="5" t="str">
        <f>Calcolo!B47</f>
        <v>ZARRA</v>
      </c>
      <c r="C73" s="5" t="str">
        <f>Calcolo!C47</f>
        <v>DAMIANO</v>
      </c>
      <c r="D73" s="5" t="str">
        <f>Calcolo!D47</f>
        <v>ZRRDMN94T19A509V</v>
      </c>
      <c r="E73" s="5" t="str">
        <f>Calcolo!E75</f>
        <v>CPI/2021/18298</v>
      </c>
      <c r="F73" s="103"/>
      <c r="G73" s="106">
        <f>Calcolo!AL75</f>
        <v>1358</v>
      </c>
    </row>
    <row r="74" spans="1:7" ht="15.75" x14ac:dyDescent="0.25">
      <c r="A74" s="5">
        <v>64</v>
      </c>
      <c r="B74" s="5" t="str">
        <f>Calcolo!B94</f>
        <v>GILIBERTI</v>
      </c>
      <c r="C74" s="5" t="str">
        <f>Calcolo!C94</f>
        <v>RAFFAELE</v>
      </c>
      <c r="D74" s="5" t="str">
        <f>Calcolo!D94</f>
        <v>GLBRFL69P04I805N</v>
      </c>
      <c r="E74" s="5" t="str">
        <f>Calcolo!E76</f>
        <v>CPI/2021/25042</v>
      </c>
      <c r="F74" s="103"/>
      <c r="G74" s="106">
        <f>Calcolo!AL76</f>
        <v>1358.5</v>
      </c>
    </row>
    <row r="75" spans="1:7" ht="15.75" x14ac:dyDescent="0.25">
      <c r="A75" s="5">
        <v>65</v>
      </c>
      <c r="B75" s="5" t="str">
        <f>Calcolo!B35</f>
        <v>CERCHIONE</v>
      </c>
      <c r="C75" s="5" t="str">
        <f>Calcolo!C35</f>
        <v>ANDREA</v>
      </c>
      <c r="D75" s="5" t="str">
        <f>Calcolo!D35</f>
        <v>CRCNDR72E25A509L</v>
      </c>
      <c r="E75" s="5" t="str">
        <f>Calcolo!E77</f>
        <v>CPI/2021/18102</v>
      </c>
      <c r="F75" s="103"/>
      <c r="G75" s="106">
        <f>Calcolo!AL77</f>
        <v>1361.5</v>
      </c>
    </row>
    <row r="76" spans="1:7" ht="15.75" x14ac:dyDescent="0.25">
      <c r="A76" s="5">
        <v>66</v>
      </c>
      <c r="B76" s="5" t="str">
        <f>Calcolo!B90</f>
        <v>PULZONE</v>
      </c>
      <c r="C76" s="5" t="str">
        <f>Calcolo!C90</f>
        <v>GIANLUCA</v>
      </c>
      <c r="D76" s="5" t="str">
        <f>Calcolo!D90</f>
        <v>PLZGLC74H23A489E</v>
      </c>
      <c r="E76" s="5" t="str">
        <f>Calcolo!E78</f>
        <v>CPI/2021/25029</v>
      </c>
      <c r="F76" s="103"/>
      <c r="G76" s="106">
        <f>Calcolo!AL78</f>
        <v>1363.5</v>
      </c>
    </row>
    <row r="77" spans="1:7" ht="15.75" x14ac:dyDescent="0.25">
      <c r="A77" s="5">
        <v>67</v>
      </c>
      <c r="B77" s="5" t="str">
        <f>Calcolo!B16</f>
        <v>MONTEFUSCO</v>
      </c>
      <c r="C77" s="5" t="str">
        <f>Calcolo!C16</f>
        <v>PASQUALE</v>
      </c>
      <c r="D77" s="5" t="str">
        <f>Calcolo!D16</f>
        <v>MNTPQL79B07A509Y</v>
      </c>
      <c r="E77" s="5" t="str">
        <f>Calcolo!E79</f>
        <v>CPI/2021/22546</v>
      </c>
      <c r="F77" s="103"/>
      <c r="G77" s="106">
        <f>Calcolo!AL79</f>
        <v>1365</v>
      </c>
    </row>
    <row r="78" spans="1:7" ht="15.75" x14ac:dyDescent="0.25">
      <c r="A78" s="5">
        <v>68</v>
      </c>
      <c r="B78" s="5" t="str">
        <f>Calcolo!B34</f>
        <v>MEROLA</v>
      </c>
      <c r="C78" s="5" t="str">
        <f>Calcolo!C34</f>
        <v>MARY</v>
      </c>
      <c r="D78" s="5" t="str">
        <f>Calcolo!D34</f>
        <v>MRLMRY92T51A509D</v>
      </c>
      <c r="E78" s="5" t="str">
        <f>Calcolo!E83</f>
        <v xml:space="preserve">CPI/2021/25092 </v>
      </c>
      <c r="F78" s="103"/>
      <c r="G78" s="106">
        <f>Calcolo!AL83</f>
        <v>1368.5</v>
      </c>
    </row>
    <row r="79" spans="1:7" ht="15.75" x14ac:dyDescent="0.25">
      <c r="A79" s="5">
        <v>69</v>
      </c>
      <c r="B79" s="5" t="str">
        <f>Calcolo!B42</f>
        <v>FAMOSO</v>
      </c>
      <c r="C79" s="5" t="str">
        <f>Calcolo!C42</f>
        <v>FULVIA</v>
      </c>
      <c r="D79" s="5" t="str">
        <f>Calcolo!D42</f>
        <v>FMSFLV66S49A509D</v>
      </c>
      <c r="E79" s="5" t="str">
        <f>Calcolo!E80</f>
        <v>CPI/2021/18276</v>
      </c>
      <c r="F79" s="103"/>
      <c r="G79" s="106">
        <f>Calcolo!AL80</f>
        <v>1368.5</v>
      </c>
    </row>
    <row r="80" spans="1:7" ht="15.75" x14ac:dyDescent="0.25">
      <c r="A80" s="5">
        <v>70</v>
      </c>
      <c r="B80" s="5" t="str">
        <f>Calcolo!B80</f>
        <v>FIORENTINO</v>
      </c>
      <c r="C80" s="5" t="str">
        <f>Calcolo!C80</f>
        <v>GIOVANNA</v>
      </c>
      <c r="D80" s="5" t="str">
        <f>Calcolo!D80</f>
        <v>FRNGNN74T61A509I</v>
      </c>
      <c r="E80" s="5" t="str">
        <f>Calcolo!E82</f>
        <v>CPI/2021/24619</v>
      </c>
      <c r="F80" s="103"/>
      <c r="G80" s="106">
        <f>Calcolo!AL82</f>
        <v>1368.5</v>
      </c>
    </row>
    <row r="81" spans="1:7" ht="15.75" x14ac:dyDescent="0.25">
      <c r="A81" s="5">
        <v>71</v>
      </c>
      <c r="B81" s="5" t="str">
        <f>Calcolo!B97</f>
        <v>GADDINI</v>
      </c>
      <c r="C81" s="5" t="str">
        <f>Calcolo!C97</f>
        <v>ERIKA</v>
      </c>
      <c r="D81" s="5" t="str">
        <f>Calcolo!D97</f>
        <v>GDDRKE90E62A509T</v>
      </c>
      <c r="E81" s="5" t="str">
        <f>Calcolo!E81</f>
        <v>CPI/2021/18513</v>
      </c>
      <c r="F81" s="103"/>
      <c r="G81" s="106">
        <f>Calcolo!AL81</f>
        <v>1368.5</v>
      </c>
    </row>
    <row r="82" spans="1:7" ht="15.75" x14ac:dyDescent="0.25">
      <c r="A82" s="5">
        <v>72</v>
      </c>
      <c r="B82" s="5" t="str">
        <f>Calcolo!B13</f>
        <v>DI PALMA</v>
      </c>
      <c r="C82" s="5" t="str">
        <f>Calcolo!C13</f>
        <v>CLAUDIO</v>
      </c>
      <c r="D82" s="5" t="str">
        <f>Calcolo!D13</f>
        <v>DPLCLD60A19A509D</v>
      </c>
      <c r="E82" s="5" t="str">
        <f>Calcolo!E85</f>
        <v>CPI/2021/22565</v>
      </c>
      <c r="F82" s="103"/>
      <c r="G82" s="106">
        <f>Calcolo!AL85</f>
        <v>1369.5</v>
      </c>
    </row>
    <row r="83" spans="1:7" ht="15.75" x14ac:dyDescent="0.25">
      <c r="A83" s="5">
        <v>73</v>
      </c>
      <c r="B83" s="5" t="str">
        <f>Calcolo!B57</f>
        <v>ZIVIELLO</v>
      </c>
      <c r="C83" s="5" t="str">
        <f>Calcolo!C57</f>
        <v>INGRID</v>
      </c>
      <c r="D83" s="5" t="str">
        <f>Calcolo!D57</f>
        <v>ZVLNRD89B57A489E</v>
      </c>
      <c r="E83" s="5" t="str">
        <f>Calcolo!E84</f>
        <v>CPI/2021/22294</v>
      </c>
      <c r="F83" s="103"/>
      <c r="G83" s="106">
        <f>Calcolo!AL84</f>
        <v>1369.5</v>
      </c>
    </row>
    <row r="84" spans="1:7" ht="15.75" x14ac:dyDescent="0.25">
      <c r="A84" s="5">
        <v>74</v>
      </c>
      <c r="B84" s="5" t="str">
        <f>Calcolo!B37</f>
        <v>SALVIO</v>
      </c>
      <c r="C84" s="5" t="str">
        <f>Calcolo!C37</f>
        <v>ANDREA</v>
      </c>
      <c r="D84" s="5" t="str">
        <f>Calcolo!D37</f>
        <v>SLVNDR93B26A509P</v>
      </c>
      <c r="E84" s="5" t="str">
        <f>Calcolo!E86</f>
        <v>CPI/2021/15498</v>
      </c>
      <c r="F84" s="103"/>
      <c r="G84" s="106">
        <f>Calcolo!AL86</f>
        <v>1371</v>
      </c>
    </row>
    <row r="85" spans="1:7" ht="15.75" x14ac:dyDescent="0.25">
      <c r="A85" s="5">
        <v>75</v>
      </c>
      <c r="B85" s="5" t="str">
        <f>Calcolo!B87</f>
        <v>MAURIELLO</v>
      </c>
      <c r="C85" s="5" t="str">
        <f>Calcolo!C87</f>
        <v>LUCA</v>
      </c>
      <c r="D85" s="5" t="str">
        <f>Calcolo!D87</f>
        <v>MRLLCU79H15A509K</v>
      </c>
      <c r="E85" s="5" t="str">
        <f>Calcolo!E87</f>
        <v xml:space="preserve">CPI/2021/25024 </v>
      </c>
      <c r="F85" s="103"/>
      <c r="G85" s="106">
        <f>Calcolo!AL87</f>
        <v>1372.5</v>
      </c>
    </row>
    <row r="86" spans="1:7" ht="15.75" x14ac:dyDescent="0.25">
      <c r="A86" s="5">
        <v>76</v>
      </c>
      <c r="B86" s="5" t="str">
        <f>Calcolo!B63</f>
        <v>NAPOLITANO</v>
      </c>
      <c r="C86" s="5" t="str">
        <f>Calcolo!C63</f>
        <v>CARMINE</v>
      </c>
      <c r="D86" s="5" t="str">
        <f>Calcolo!D63</f>
        <v>NPLCMN76A20A509D</v>
      </c>
      <c r="E86" s="5" t="str">
        <f>Calcolo!E88</f>
        <v>CPI/2021/23775</v>
      </c>
      <c r="F86" s="103"/>
      <c r="G86" s="106">
        <f>Calcolo!AL88</f>
        <v>1374.5</v>
      </c>
    </row>
    <row r="87" spans="1:7" ht="15.75" x14ac:dyDescent="0.25">
      <c r="A87" s="5">
        <v>77</v>
      </c>
      <c r="B87" s="5" t="str">
        <f>Calcolo!B74</f>
        <v>DI LUCCIO</v>
      </c>
      <c r="C87" s="5" t="str">
        <f>Calcolo!C74</f>
        <v>PASQUALE</v>
      </c>
      <c r="D87" s="5" t="str">
        <f>Calcolo!D74</f>
        <v>DLCPQL72C17A509B</v>
      </c>
      <c r="E87" s="5" t="str">
        <f>Calcolo!E89</f>
        <v>CPI/2021/24406</v>
      </c>
      <c r="F87" s="103"/>
      <c r="G87" s="106">
        <f>Calcolo!AL89</f>
        <v>1375.5</v>
      </c>
    </row>
    <row r="88" spans="1:7" ht="15.75" x14ac:dyDescent="0.25">
      <c r="A88" s="5">
        <v>78</v>
      </c>
      <c r="B88" s="5" t="str">
        <f>Calcolo!B92</f>
        <v>CARCAGNO</v>
      </c>
      <c r="C88" s="5" t="str">
        <f>Calcolo!C92</f>
        <v>ANTONIO</v>
      </c>
      <c r="D88" s="5" t="str">
        <f>Calcolo!D92</f>
        <v>CRCNTN68D27F839I</v>
      </c>
      <c r="E88" s="5" t="str">
        <f>Calcolo!E90</f>
        <v>CPI/2021/25031</v>
      </c>
      <c r="F88" s="103"/>
      <c r="G88" s="106">
        <f>Calcolo!AL90</f>
        <v>1379</v>
      </c>
    </row>
    <row r="89" spans="1:7" ht="15.75" x14ac:dyDescent="0.25">
      <c r="A89" s="5">
        <v>79</v>
      </c>
      <c r="B89" s="5" t="str">
        <f>Calcolo!B32</f>
        <v>COLUCCI</v>
      </c>
      <c r="C89" s="5" t="str">
        <f>Calcolo!C32</f>
        <v>GIOVANNI</v>
      </c>
      <c r="D89" s="5" t="str">
        <f>Calcolo!D32</f>
        <v>CLCGNN77A16A509F</v>
      </c>
      <c r="E89" s="5" t="str">
        <f>Calcolo!E91</f>
        <v>CPI/2021/18074</v>
      </c>
      <c r="F89" s="103"/>
      <c r="G89" s="106">
        <f>Calcolo!AL91</f>
        <v>1380.5</v>
      </c>
    </row>
    <row r="90" spans="1:7" ht="15.75" x14ac:dyDescent="0.25">
      <c r="A90" s="5">
        <v>80</v>
      </c>
      <c r="B90" s="5" t="str">
        <f>Calcolo!B18</f>
        <v>GALASSO</v>
      </c>
      <c r="C90" s="5" t="str">
        <f>Calcolo!C18</f>
        <v>MARIANNA</v>
      </c>
      <c r="D90" s="5" t="str">
        <f>Calcolo!D18</f>
        <v xml:space="preserve">GLSMNN82M70A509I </v>
      </c>
      <c r="E90" s="5" t="str">
        <f>Calcolo!E92</f>
        <v>CPI/2021/22537</v>
      </c>
      <c r="F90" s="103"/>
      <c r="G90" s="106">
        <f>Calcolo!AL92</f>
        <v>1382</v>
      </c>
    </row>
    <row r="91" spans="1:7" ht="15.75" x14ac:dyDescent="0.25">
      <c r="A91" s="5">
        <v>81</v>
      </c>
      <c r="B91" s="5" t="str">
        <f>Calcolo!B100</f>
        <v>NAPPA</v>
      </c>
      <c r="C91" s="5" t="str">
        <f>Calcolo!C100</f>
        <v>FABIO SEBASTIANO</v>
      </c>
      <c r="D91" s="5" t="str">
        <f>Calcolo!D100</f>
        <v>NPPFSB86H03A489N</v>
      </c>
      <c r="E91" s="5" t="str">
        <f>Calcolo!E93</f>
        <v>CPI/2021/56222</v>
      </c>
      <c r="F91" s="103"/>
      <c r="G91" s="106">
        <f>Calcolo!AL93</f>
        <v>1404</v>
      </c>
    </row>
    <row r="92" spans="1:7" ht="15.75" x14ac:dyDescent="0.25">
      <c r="A92" s="5">
        <v>82</v>
      </c>
      <c r="B92" s="5" t="str">
        <f>Calcolo!B82</f>
        <v>CHIARADONNA</v>
      </c>
      <c r="C92" s="5" t="str">
        <f>Calcolo!C82</f>
        <v>MARIA</v>
      </c>
      <c r="D92" s="5" t="str">
        <f>Calcolo!D82</f>
        <v>CHRMRA90R45A509Q</v>
      </c>
      <c r="E92" s="5" t="str">
        <f>Calcolo!E94</f>
        <v>CPI/2021/24906</v>
      </c>
      <c r="F92" s="103"/>
      <c r="G92" s="106">
        <f>Calcolo!AL94</f>
        <v>1413.5</v>
      </c>
    </row>
    <row r="93" spans="1:7" ht="15.75" x14ac:dyDescent="0.25">
      <c r="A93" s="5">
        <v>83</v>
      </c>
      <c r="B93" s="5" t="str">
        <f>Calcolo!B17</f>
        <v>MAROTTA</v>
      </c>
      <c r="C93" s="5" t="str">
        <f>Calcolo!C17</f>
        <v>FRANCESCO</v>
      </c>
      <c r="D93" s="5" t="str">
        <f>Calcolo!D17</f>
        <v>MRTFNC65A13I300R</v>
      </c>
      <c r="E93" s="5" t="str">
        <f>Calcolo!E95</f>
        <v>CPI/2021/22530</v>
      </c>
      <c r="F93" s="103"/>
      <c r="G93" s="106">
        <f>Calcolo!AL95</f>
        <v>1415.5</v>
      </c>
    </row>
    <row r="94" spans="1:7" ht="15.75" x14ac:dyDescent="0.25">
      <c r="A94" s="5">
        <v>84</v>
      </c>
      <c r="B94" s="5" t="str">
        <f>Calcolo!B41</f>
        <v>LABRIOLA</v>
      </c>
      <c r="C94" s="5" t="str">
        <f>Calcolo!C41</f>
        <v>MARIANNA</v>
      </c>
      <c r="D94" s="5" t="str">
        <f>Calcolo!D41</f>
        <v>LBRMNN85S47A399W</v>
      </c>
      <c r="E94" s="5" t="str">
        <f>Calcolo!E96</f>
        <v>CPI/2021/18324</v>
      </c>
      <c r="F94" s="103"/>
      <c r="G94" s="106">
        <f>Calcolo!AL96</f>
        <v>1443</v>
      </c>
    </row>
    <row r="95" spans="1:7" ht="15.75" x14ac:dyDescent="0.25">
      <c r="A95" s="5">
        <v>85</v>
      </c>
      <c r="B95" s="5" t="str">
        <f>Calcolo!B39</f>
        <v>BARILE</v>
      </c>
      <c r="C95" s="5" t="str">
        <f>Calcolo!C39</f>
        <v>VINCENZA</v>
      </c>
      <c r="D95" s="5" t="str">
        <f>Calcolo!D39</f>
        <v>BRLVCN71L67C983N</v>
      </c>
      <c r="E95" s="5" t="str">
        <f>Calcolo!E97</f>
        <v>CPI/2021/16417</v>
      </c>
      <c r="F95" s="103"/>
      <c r="G95" s="106">
        <f>Calcolo!AL97</f>
        <v>1463.5</v>
      </c>
    </row>
    <row r="96" spans="1:7" ht="15.75" x14ac:dyDescent="0.25">
      <c r="A96" s="5">
        <v>86</v>
      </c>
      <c r="B96" s="5" t="str">
        <f>Calcolo!B24</f>
        <v>FIORE</v>
      </c>
      <c r="C96" s="5" t="str">
        <f>Calcolo!C24</f>
        <v>PIETRO</v>
      </c>
      <c r="D96" s="5" t="str">
        <f>Calcolo!D24</f>
        <v>FRIPTR65H29A509H</v>
      </c>
      <c r="E96" s="5" t="str">
        <f>Calcolo!E98</f>
        <v>CPI/2021/21209</v>
      </c>
      <c r="F96" s="103"/>
      <c r="G96" s="106">
        <f>Calcolo!AL98</f>
        <v>1468</v>
      </c>
    </row>
    <row r="97" spans="1:7" ht="15.75" x14ac:dyDescent="0.25">
      <c r="A97" s="5">
        <v>87</v>
      </c>
      <c r="B97" s="5" t="str">
        <f>Calcolo!B70</f>
        <v>BONETTI</v>
      </c>
      <c r="C97" s="5" t="str">
        <f>Calcolo!C70</f>
        <v>ANTONELLA</v>
      </c>
      <c r="D97" s="5" t="str">
        <f>Calcolo!D70</f>
        <v>BNTNNL90H54A509B</v>
      </c>
      <c r="E97" s="5" t="str">
        <f>Calcolo!E99</f>
        <v>CPI/2021/24018</v>
      </c>
      <c r="F97" s="103"/>
      <c r="G97" s="106">
        <f>Calcolo!AL99</f>
        <v>1494.5</v>
      </c>
    </row>
    <row r="98" spans="1:7" ht="15.75" x14ac:dyDescent="0.25">
      <c r="A98" s="5">
        <v>88</v>
      </c>
      <c r="B98" s="5" t="str">
        <f>Calcolo!B61</f>
        <v>AMOROSO DE RESPINIS</v>
      </c>
      <c r="C98" s="5" t="str">
        <f>Calcolo!C61</f>
        <v>FILOMENA</v>
      </c>
      <c r="D98" s="5" t="str">
        <f>Calcolo!D61</f>
        <v>MRSFMN70D58I281W</v>
      </c>
      <c r="E98" s="5" t="str">
        <f>Calcolo!E100</f>
        <v>CPI/2021/23773</v>
      </c>
      <c r="F98" s="103"/>
      <c r="G98" s="106">
        <f>Calcolo!AL100</f>
        <v>1638</v>
      </c>
    </row>
    <row r="99" spans="1:7" ht="15.75" x14ac:dyDescent="0.25">
      <c r="A99" s="5">
        <v>89</v>
      </c>
      <c r="B99" s="5" t="str">
        <f>Calcolo!B81</f>
        <v>DELLA SALA</v>
      </c>
      <c r="C99" s="5" t="str">
        <f>Calcolo!C81</f>
        <v>MARIA</v>
      </c>
      <c r="D99" s="5" t="str">
        <f>Calcolo!D81</f>
        <v>DLLMRA00D56H501M</v>
      </c>
      <c r="E99" s="5" t="str">
        <f>Calcolo!E101</f>
        <v>CPI/2021/24900</v>
      </c>
      <c r="F99" s="103"/>
      <c r="G99" s="106">
        <f>Calcolo!AL101</f>
        <v>1730.5</v>
      </c>
    </row>
    <row r="100" spans="1:7" ht="15.75" x14ac:dyDescent="0.25">
      <c r="A100" s="5">
        <v>90</v>
      </c>
      <c r="B100" s="5" t="str">
        <f>Calcolo!B33</f>
        <v>CURCIO</v>
      </c>
      <c r="C100" s="5" t="str">
        <f>Calcolo!C33</f>
        <v>KATIA</v>
      </c>
      <c r="D100" s="5" t="str">
        <f>Calcolo!D33</f>
        <v>CRCKTA79M71A509G</v>
      </c>
      <c r="E100" s="5" t="str">
        <f>Calcolo!E102</f>
        <v>CPI/2021/18099</v>
      </c>
      <c r="F100" s="103"/>
      <c r="G100" s="106">
        <f>Calcolo!AL102</f>
        <v>2277</v>
      </c>
    </row>
    <row r="101" spans="1:7" ht="15.75" x14ac:dyDescent="0.25">
      <c r="A101" s="99"/>
      <c r="B101" s="100"/>
      <c r="C101" s="101"/>
      <c r="D101" s="101"/>
      <c r="E101" s="102"/>
      <c r="G101" s="23"/>
    </row>
    <row r="102" spans="1:7" x14ac:dyDescent="0.25">
      <c r="A102" s="162" t="s">
        <v>399</v>
      </c>
      <c r="B102" s="163"/>
      <c r="C102" s="163"/>
      <c r="D102" s="163"/>
      <c r="E102" s="163"/>
      <c r="F102" s="163"/>
      <c r="G102" s="164"/>
    </row>
    <row r="103" spans="1:7" x14ac:dyDescent="0.25">
      <c r="A103" s="162" t="s">
        <v>400</v>
      </c>
      <c r="B103" s="163"/>
      <c r="C103" s="163"/>
      <c r="D103" s="163"/>
      <c r="E103" s="163"/>
      <c r="F103" s="163"/>
      <c r="G103" s="164"/>
    </row>
    <row r="104" spans="1:7" x14ac:dyDescent="0.25">
      <c r="A104" s="162" t="s">
        <v>401</v>
      </c>
      <c r="B104" s="163"/>
      <c r="C104" s="163"/>
      <c r="D104" s="163"/>
      <c r="E104" s="163"/>
      <c r="F104" s="163"/>
      <c r="G104" s="164"/>
    </row>
    <row r="105" spans="1:7" x14ac:dyDescent="0.25">
      <c r="A105" s="162" t="s">
        <v>402</v>
      </c>
      <c r="B105" s="163"/>
      <c r="C105" s="163"/>
      <c r="D105" s="163"/>
      <c r="E105" s="163"/>
      <c r="F105" s="163"/>
      <c r="G105" s="164"/>
    </row>
  </sheetData>
  <sortState ref="E11:G100">
    <sortCondition ref="G11:G100"/>
  </sortState>
  <mergeCells count="7">
    <mergeCell ref="A104:G104"/>
    <mergeCell ref="A105:G105"/>
    <mergeCell ref="G6:G10"/>
    <mergeCell ref="A2:G4"/>
    <mergeCell ref="B6:E9"/>
    <mergeCell ref="A102:G102"/>
    <mergeCell ref="A103:G10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Graduatoria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Pietro Modestino</cp:lastModifiedBy>
  <cp:lastPrinted>2021-04-21T09:01:45Z</cp:lastPrinted>
  <dcterms:created xsi:type="dcterms:W3CDTF">2021-04-02T11:32:45Z</dcterms:created>
  <dcterms:modified xsi:type="dcterms:W3CDTF">2021-06-30T08:51:05Z</dcterms:modified>
</cp:coreProperties>
</file>