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00" activeTab="0"/>
  </bookViews>
  <sheets>
    <sheet name="Indicatore GSA" sheetId="1" r:id="rId1"/>
  </sheets>
  <definedNames>
    <definedName name="_xlnm.Print_Area" localSheetId="0">'Indicatore GSA'!$A$1:$S$161</definedName>
    <definedName name="_xlnm.Print_Titles" localSheetId="0">'Indicatore GSA'!$1:$2</definedName>
  </definedNames>
  <calcPr fullCalcOnLoad="1"/>
</workbook>
</file>

<file path=xl/sharedStrings.xml><?xml version="1.0" encoding="utf-8"?>
<sst xmlns="http://schemas.openxmlformats.org/spreadsheetml/2006/main" count="332" uniqueCount="151">
  <si>
    <t>Num. Fattura o docum. equivalente</t>
  </si>
  <si>
    <t>Data Fattura o docum. equivalente</t>
  </si>
  <si>
    <t>Data scadenza Fattura o docum. equivalente</t>
  </si>
  <si>
    <t>Numero DD di Liquidazione</t>
  </si>
  <si>
    <t>Data DD di Liquidazione</t>
  </si>
  <si>
    <t xml:space="preserve">Anno </t>
  </si>
  <si>
    <t>Data di emissione del mandato di pagamento</t>
  </si>
  <si>
    <t>N° del mandato di pagamento</t>
  </si>
  <si>
    <t>Capitolo di Spesa utilizzato per il pagamento</t>
  </si>
  <si>
    <t>COMPETENZA (solo per gli acconti mensili)</t>
  </si>
  <si>
    <t>GG. di inesigibilità (solo &gt; 0)</t>
  </si>
  <si>
    <t>Data di effettiva esigibilità del pagamento (ai fini del calcolo del periodo di inesigibilità) se &gt; data scadenza</t>
  </si>
  <si>
    <t>importo x gg. Ritardo</t>
  </si>
  <si>
    <t>Struttura di emissione del DD di Liquidazione: Dip.to</t>
  </si>
  <si>
    <t>Struttura di emissione del DD di Liquidazione: D.G.</t>
  </si>
  <si>
    <t>Struttura di emissione del DD di Liquidazione: UOD</t>
  </si>
  <si>
    <t>Importo Fattura o Doc. equivalente (se inferiore: importo dovuto, liquidato e pagato)</t>
  </si>
  <si>
    <t>BENEFICIARIO: Ragione Sociale o Cognome di persona fisica</t>
  </si>
  <si>
    <t>BENEFICIARIO: Nomi di persona fisica</t>
  </si>
  <si>
    <t>GG. Ritardo</t>
  </si>
  <si>
    <t>TOTALE</t>
  </si>
  <si>
    <t>Indicatore di Tempestività</t>
  </si>
  <si>
    <t>giorni</t>
  </si>
  <si>
    <t xml:space="preserve">Engineering Ingegneria Informatica spa </t>
  </si>
  <si>
    <t xml:space="preserve">Telecom spa </t>
  </si>
  <si>
    <t>7x03951470</t>
  </si>
  <si>
    <t>CID Software Studio spa</t>
  </si>
  <si>
    <t>107/pa</t>
  </si>
  <si>
    <t>Tech Tron</t>
  </si>
  <si>
    <t>Comune di Trevico</t>
  </si>
  <si>
    <t>301680067862</t>
  </si>
  <si>
    <t>301680069266</t>
  </si>
  <si>
    <t>6820160814000340</t>
  </si>
  <si>
    <t>6820160814000310</t>
  </si>
  <si>
    <t>Istituto Poligrafico e Zecca dello Stato</t>
  </si>
  <si>
    <t>1216005818</t>
  </si>
  <si>
    <t>3016800046003</t>
  </si>
  <si>
    <t>N  7X01891623</t>
  </si>
  <si>
    <t>N.201604535/16</t>
  </si>
  <si>
    <t>N1009883344</t>
  </si>
  <si>
    <t>13/PA</t>
  </si>
  <si>
    <t>89-3</t>
  </si>
  <si>
    <t>M-2015-1305</t>
  </si>
  <si>
    <t>13/2016</t>
  </si>
  <si>
    <t>ALIDAUNIA- ELILOMBARDIA</t>
  </si>
  <si>
    <t>ARPA LAZIO</t>
  </si>
  <si>
    <t>SYNERGIA SRL</t>
  </si>
  <si>
    <t>INAIL</t>
  </si>
  <si>
    <t>INAL</t>
  </si>
  <si>
    <t>A/152016/133</t>
  </si>
  <si>
    <t xml:space="preserve"> 06/05/2016</t>
  </si>
  <si>
    <t>A/152016/127</t>
  </si>
  <si>
    <t xml:space="preserve"> 05/05/2016</t>
  </si>
  <si>
    <t>FE/2016/904</t>
  </si>
  <si>
    <t>FE/2016/1407</t>
  </si>
  <si>
    <t xml:space="preserve"> FA/1572</t>
  </si>
  <si>
    <t xml:space="preserve"> 05/10/2016</t>
  </si>
  <si>
    <t>ASL</t>
  </si>
  <si>
    <t>FATTPA 13_16</t>
  </si>
  <si>
    <t>SINERGYA Srl</t>
  </si>
  <si>
    <t>PROVINCIA RELIGIOSA DI SAN PIETRO FATEBENEFRATELLI</t>
  </si>
  <si>
    <t>FONDAZIONE EVANGELICA VILLA BETANIA</t>
  </si>
  <si>
    <t>PROV.SICULA CC.RR.M.I. RELIGIOSI CAMILLIANI</t>
  </si>
  <si>
    <t>FONDAZIONE SALVATORE MAUGERI TELESE TERME</t>
  </si>
  <si>
    <t>Addendum del 1/3/2016</t>
  </si>
  <si>
    <t>Addendum del 3/5/2016</t>
  </si>
  <si>
    <t>Accordo del 29/10/2014</t>
  </si>
  <si>
    <t>Accordo del 28/04/2015</t>
  </si>
  <si>
    <t>n. 734/FE 2015</t>
  </si>
  <si>
    <t>ASL per rimborso visite fiscali</t>
  </si>
  <si>
    <t>n. 1041/FE 2015</t>
  </si>
  <si>
    <t>n. 2077/FE/2015</t>
  </si>
  <si>
    <t>n. 188/FE 2016</t>
  </si>
  <si>
    <t>n.2251/FE 2015</t>
  </si>
  <si>
    <t>n. 2309/FE 20415</t>
  </si>
  <si>
    <t>n. 2200/FE 2015</t>
  </si>
  <si>
    <t>n. 005/2623</t>
  </si>
  <si>
    <t>005/4847</t>
  </si>
  <si>
    <t>15360566</t>
  </si>
  <si>
    <t xml:space="preserve">DATA PROCESSING S.P.A.                  </t>
  </si>
  <si>
    <t>6820151114000645</t>
  </si>
  <si>
    <t>TELECOM</t>
  </si>
  <si>
    <t>Accordo del 27/10/2014</t>
  </si>
  <si>
    <t>Acc.to gennaio 2016</t>
  </si>
  <si>
    <t>Acc.to febbraio 2016</t>
  </si>
  <si>
    <t>Acc.to marzo 2016</t>
  </si>
  <si>
    <t>N. 1100000008 e 1100000010/15</t>
  </si>
  <si>
    <t>So.Re.Sa. S.p.A.</t>
  </si>
  <si>
    <t>Accordo del 23/10/2014</t>
  </si>
  <si>
    <t>prvv 16/17</t>
  </si>
  <si>
    <t>prvv 18</t>
  </si>
  <si>
    <t>prvv 21</t>
  </si>
  <si>
    <t>prvv 22</t>
  </si>
  <si>
    <t>Saldo FBF NA 2014</t>
  </si>
  <si>
    <t>GSA: Gestione Sanitaria Accentrata: INDICATORE DI TEMPESTIVITA' DEI PAGAMENTI: TOTALE ANNO 2016</t>
  </si>
  <si>
    <t>Acconto aprile 2016</t>
  </si>
  <si>
    <t>Acconto maggio 2016</t>
  </si>
  <si>
    <t>Acconto giugno 2016</t>
  </si>
  <si>
    <t>Saldo 2015 (parziale)</t>
  </si>
  <si>
    <t>Acconto marzo 2016</t>
  </si>
  <si>
    <t>Fattura n. 23/PA</t>
  </si>
  <si>
    <t>CEINGE BIOTECNOLOGIE AVANZATE Società Consortile a r.l.</t>
  </si>
  <si>
    <t>Acconto I semestre 2016</t>
  </si>
  <si>
    <t>Fattura n. 22/PA</t>
  </si>
  <si>
    <t>Saldo anno 2015</t>
  </si>
  <si>
    <t>FATTURA N. 2716300134/16</t>
  </si>
  <si>
    <t>Det. n. 1</t>
  </si>
  <si>
    <t>R.T.I. KPMG ADVISORY SPA</t>
  </si>
  <si>
    <t>S.A.L. al 15/12/2015</t>
  </si>
  <si>
    <t>Fattura n. 9/2016</t>
  </si>
  <si>
    <t>CID SOFTWARE STUDIO S.P.A.</t>
  </si>
  <si>
    <t>Ass.za 118 10/11/15 - 9/2/16</t>
  </si>
  <si>
    <t>Fattura n. 24/2016</t>
  </si>
  <si>
    <t>TECH TRON S.R.L.</t>
  </si>
  <si>
    <t>Canone apparati radianti</t>
  </si>
  <si>
    <t>Fattura n. 62/2016</t>
  </si>
  <si>
    <t>Ass.za 118 10/2 - 9/5/16</t>
  </si>
  <si>
    <t>Fattura n. 85/2016</t>
  </si>
  <si>
    <t>ARTI GRAFICHE BRUNO DI BORRIELLO GIOVANNI</t>
  </si>
  <si>
    <t>Puibblicazione Report</t>
  </si>
  <si>
    <t>Fatture n. 39/2015</t>
  </si>
  <si>
    <t>Defibrillatori</t>
  </si>
  <si>
    <t>Fatture n. 40/2015</t>
  </si>
  <si>
    <t>Fattura n. 1604000191/2016</t>
  </si>
  <si>
    <t>RAI WAY S.P.A.</t>
  </si>
  <si>
    <t>Fattura n. 1215009332/2016</t>
  </si>
  <si>
    <t>Ricettari Medici</t>
  </si>
  <si>
    <t>Fattura n, 1216000246/2016</t>
  </si>
  <si>
    <t>Fatt. n. 1216000864/2016</t>
  </si>
  <si>
    <t>Fatt. n. 1216001472/2016</t>
  </si>
  <si>
    <t>Fattura n. 16360216/2016</t>
  </si>
  <si>
    <t>DATA PROCESSING S.P.A.</t>
  </si>
  <si>
    <t>Fattura n. 16360220/2016</t>
  </si>
  <si>
    <t>Fatt. n. 16360089/2016</t>
  </si>
  <si>
    <t xml:space="preserve">PA 8 </t>
  </si>
  <si>
    <t>67/PA</t>
  </si>
  <si>
    <t>1216003357</t>
  </si>
  <si>
    <t>1216004176</t>
  </si>
  <si>
    <t>Acconto luglio 2016</t>
  </si>
  <si>
    <t>Acconto agosto 2016</t>
  </si>
  <si>
    <t>Acconto settembre 2016</t>
  </si>
  <si>
    <t>Accordo 18/2/2011 e s.m.i</t>
  </si>
  <si>
    <t>Residuo saldo 2010</t>
  </si>
  <si>
    <t>Residuo saldo 2011</t>
  </si>
  <si>
    <t>Residuo saldo 2012</t>
  </si>
  <si>
    <t>Residuo saldo 2013</t>
  </si>
  <si>
    <t>Residuo saldo 2014</t>
  </si>
  <si>
    <t>Residuo saldo 2015</t>
  </si>
  <si>
    <t>Fattura n. 35/PA</t>
  </si>
  <si>
    <t>2 / det</t>
  </si>
  <si>
    <t>II e III acconto 2016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</si>
</sst>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  <numFmt numFmtId="191" formatCode="mmm\-yyyy"/>
    <numFmt numFmtId="192" formatCode="_-[$€-410]\ * #,##0.00_-;\-[$€-410]\ * #,##0.00_-;_-[$€-410]\ * &quot;-&quot;??_-;_-@_-"/>
    <numFmt numFmtId="193" formatCode="00"/>
    <numFmt numFmtId="194" formatCode="#,##0.00_ ;\-#,##0.00\ "/>
    <numFmt numFmtId="195" formatCode="#,##0_ ;\-#,##0\ "/>
  </numFmts>
  <fonts count="44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22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9" fillId="0" borderId="0">
      <alignment/>
      <protection/>
    </xf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1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192" fontId="2" fillId="0" borderId="10" xfId="62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 vertical="center"/>
    </xf>
    <xf numFmtId="0" fontId="3" fillId="32" borderId="12" xfId="0" applyFont="1" applyFill="1" applyBorder="1" applyAlignment="1">
      <alignment horizontal="center" vertical="center" wrapText="1"/>
    </xf>
    <xf numFmtId="44" fontId="1" fillId="0" borderId="13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wrapText="1"/>
    </xf>
    <xf numFmtId="192" fontId="2" fillId="0" borderId="10" xfId="62" applyNumberFormat="1" applyFont="1" applyFill="1" applyBorder="1" applyAlignment="1">
      <alignment horizontal="center" wrapText="1"/>
    </xf>
    <xf numFmtId="193" fontId="2" fillId="0" borderId="10" xfId="0" applyNumberFormat="1" applyFont="1" applyBorder="1" applyAlignment="1">
      <alignment horizontal="center" wrapText="1"/>
    </xf>
    <xf numFmtId="194" fontId="2" fillId="0" borderId="0" xfId="0" applyNumberFormat="1" applyFont="1" applyBorder="1" applyAlignment="1">
      <alignment wrapText="1"/>
    </xf>
    <xf numFmtId="0" fontId="1" fillId="4" borderId="10" xfId="0" applyFont="1" applyFill="1" applyBorder="1" applyAlignment="1">
      <alignment horizontal="center" vertical="center" wrapText="1"/>
    </xf>
    <xf numFmtId="44" fontId="1" fillId="0" borderId="0" xfId="0" applyNumberFormat="1" applyFont="1" applyBorder="1" applyAlignment="1">
      <alignment horizontal="left" vertical="center"/>
    </xf>
    <xf numFmtId="0" fontId="6" fillId="32" borderId="12" xfId="0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wrapText="1"/>
    </xf>
    <xf numFmtId="14" fontId="1" fillId="0" borderId="11" xfId="0" applyNumberFormat="1" applyFont="1" applyBorder="1" applyAlignment="1">
      <alignment horizontal="left" vertical="center"/>
    </xf>
    <xf numFmtId="14" fontId="1" fillId="4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92" fontId="1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17" fontId="2" fillId="0" borderId="10" xfId="0" applyNumberFormat="1" applyFont="1" applyFill="1" applyBorder="1" applyAlignment="1" quotePrefix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195" fontId="8" fillId="0" borderId="11" xfId="0" applyNumberFormat="1" applyFont="1" applyBorder="1" applyAlignment="1">
      <alignment horizontal="center" wrapText="1"/>
    </xf>
    <xf numFmtId="0" fontId="2" fillId="0" borderId="10" xfId="0" applyFont="1" applyBorder="1" applyAlignment="1" quotePrefix="1">
      <alignment horizont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44" fontId="9" fillId="0" borderId="10" xfId="45" applyNumberFormat="1" applyFont="1" applyFill="1" applyBorder="1" applyAlignment="1">
      <alignment horizontal="center"/>
    </xf>
    <xf numFmtId="0" fontId="9" fillId="0" borderId="10" xfId="48" applyFill="1" applyBorder="1" applyAlignment="1">
      <alignment horizontal="center"/>
      <protection/>
    </xf>
    <xf numFmtId="14" fontId="9" fillId="0" borderId="10" xfId="48" applyNumberForma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center" wrapText="1"/>
    </xf>
    <xf numFmtId="0" fontId="8" fillId="0" borderId="12" xfId="0" applyFont="1" applyBorder="1" applyAlignment="1">
      <alignment horizontal="left" vertical="center"/>
    </xf>
    <xf numFmtId="17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 quotePrefix="1">
      <alignment horizontal="center" wrapText="1"/>
    </xf>
    <xf numFmtId="193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 quotePrefix="1">
      <alignment horizontal="center" wrapText="1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" sqref="F3"/>
    </sheetView>
  </sheetViews>
  <sheetFormatPr defaultColWidth="9.140625" defaultRowHeight="12.75"/>
  <cols>
    <col min="1" max="1" width="6.00390625" style="1" customWidth="1"/>
    <col min="2" max="2" width="31.421875" style="1" customWidth="1"/>
    <col min="3" max="3" width="16.140625" style="28" customWidth="1"/>
    <col min="4" max="4" width="13.57421875" style="28" customWidth="1"/>
    <col min="5" max="5" width="19.28125" style="1" customWidth="1"/>
    <col min="6" max="6" width="10.28125" style="6" customWidth="1"/>
    <col min="7" max="7" width="13.7109375" style="28" customWidth="1"/>
    <col min="8" max="10" width="10.28125" style="1" customWidth="1"/>
    <col min="11" max="11" width="14.7109375" style="28" customWidth="1"/>
    <col min="12" max="12" width="11.28125" style="28" customWidth="1"/>
    <col min="13" max="13" width="51.28125" style="1" customWidth="1"/>
    <col min="14" max="14" width="10.8515625" style="2" customWidth="1"/>
    <col min="15" max="15" width="8.421875" style="12" customWidth="1"/>
    <col min="16" max="16" width="8.28125" style="2" customWidth="1"/>
    <col min="17" max="17" width="22.7109375" style="1" customWidth="1"/>
    <col min="18" max="18" width="7.8515625" style="1" customWidth="1"/>
    <col min="19" max="19" width="7.7109375" style="1" customWidth="1"/>
    <col min="20" max="20" width="16.8515625" style="1" bestFit="1" customWidth="1"/>
    <col min="21" max="16384" width="9.140625" style="1" customWidth="1"/>
  </cols>
  <sheetData>
    <row r="1" spans="1:16" ht="33" customHeight="1">
      <c r="A1" s="47" t="s">
        <v>94</v>
      </c>
      <c r="B1" s="14"/>
      <c r="C1" s="29"/>
      <c r="D1" s="29"/>
      <c r="E1" s="14"/>
      <c r="F1" s="14"/>
      <c r="G1" s="29"/>
      <c r="H1" s="16"/>
      <c r="I1" s="26"/>
      <c r="J1" s="26"/>
      <c r="P1" s="1"/>
    </row>
    <row r="2" spans="1:20" ht="107.25" customHeight="1">
      <c r="A2" s="25" t="s">
        <v>5</v>
      </c>
      <c r="B2" s="25" t="s">
        <v>0</v>
      </c>
      <c r="C2" s="30" t="s">
        <v>1</v>
      </c>
      <c r="D2" s="30" t="s">
        <v>2</v>
      </c>
      <c r="E2" s="25" t="s">
        <v>16</v>
      </c>
      <c r="F2" s="25" t="s">
        <v>3</v>
      </c>
      <c r="G2" s="30" t="s">
        <v>4</v>
      </c>
      <c r="H2" s="25" t="s">
        <v>13</v>
      </c>
      <c r="I2" s="25" t="s">
        <v>14</v>
      </c>
      <c r="J2" s="25" t="s">
        <v>15</v>
      </c>
      <c r="K2" s="4" t="s">
        <v>11</v>
      </c>
      <c r="L2" s="4" t="s">
        <v>6</v>
      </c>
      <c r="M2" s="27" t="s">
        <v>17</v>
      </c>
      <c r="N2" s="15" t="s">
        <v>18</v>
      </c>
      <c r="O2" s="5" t="s">
        <v>8</v>
      </c>
      <c r="P2" s="5" t="s">
        <v>7</v>
      </c>
      <c r="Q2" s="3" t="s">
        <v>9</v>
      </c>
      <c r="R2" s="18" t="s">
        <v>10</v>
      </c>
      <c r="S2" s="18" t="s">
        <v>19</v>
      </c>
      <c r="T2" s="18" t="s">
        <v>12</v>
      </c>
    </row>
    <row r="3" spans="1:20" ht="12.75" customHeight="1">
      <c r="A3" s="11">
        <v>2016</v>
      </c>
      <c r="B3" s="11" t="s">
        <v>68</v>
      </c>
      <c r="C3" s="9">
        <v>42250</v>
      </c>
      <c r="D3" s="21">
        <v>42310</v>
      </c>
      <c r="E3" s="13">
        <v>52.4</v>
      </c>
      <c r="F3" s="7">
        <v>50</v>
      </c>
      <c r="G3" s="9">
        <v>42292</v>
      </c>
      <c r="H3" s="11">
        <v>52</v>
      </c>
      <c r="I3" s="23">
        <v>4</v>
      </c>
      <c r="J3" s="23">
        <v>1</v>
      </c>
      <c r="K3" s="9"/>
      <c r="L3" s="9">
        <v>42424.49366898148</v>
      </c>
      <c r="M3" s="11" t="s">
        <v>69</v>
      </c>
      <c r="N3" s="10"/>
      <c r="O3" s="10">
        <v>1306</v>
      </c>
      <c r="P3" s="20">
        <v>934</v>
      </c>
      <c r="Q3" s="11"/>
      <c r="R3" s="19">
        <f>IF((K3-D3)&lt;0,0,K3-D3)</f>
        <v>0</v>
      </c>
      <c r="S3" s="17">
        <f>L3-D3-R3</f>
        <v>114.49366898147855</v>
      </c>
      <c r="T3" s="24">
        <f>+S3*E3</f>
        <v>5999.468254629476</v>
      </c>
    </row>
    <row r="4" spans="1:20" ht="12.75" customHeight="1">
      <c r="A4" s="11">
        <v>2016</v>
      </c>
      <c r="B4" s="11" t="s">
        <v>70</v>
      </c>
      <c r="C4" s="9">
        <v>42272</v>
      </c>
      <c r="D4" s="21">
        <v>42332</v>
      </c>
      <c r="E4" s="13">
        <v>57.66</v>
      </c>
      <c r="F4" s="7">
        <v>51</v>
      </c>
      <c r="G4" s="9">
        <v>42292</v>
      </c>
      <c r="H4" s="11">
        <v>52</v>
      </c>
      <c r="I4" s="23">
        <v>4</v>
      </c>
      <c r="J4" s="23">
        <v>1</v>
      </c>
      <c r="K4" s="9"/>
      <c r="L4" s="9">
        <v>42424</v>
      </c>
      <c r="M4" s="11" t="s">
        <v>69</v>
      </c>
      <c r="N4" s="10"/>
      <c r="O4" s="10">
        <v>1306</v>
      </c>
      <c r="P4" s="20">
        <v>937</v>
      </c>
      <c r="Q4" s="11"/>
      <c r="R4" s="19">
        <f aca="true" t="shared" si="0" ref="R4:R67">IF((K4-D4)&lt;0,0,K4-D4)</f>
        <v>0</v>
      </c>
      <c r="S4" s="17">
        <f aca="true" t="shared" si="1" ref="S4:S67">L4-D4-R4</f>
        <v>92</v>
      </c>
      <c r="T4" s="24">
        <f aca="true" t="shared" si="2" ref="T4:T67">+S4*E4</f>
        <v>5304.719999999999</v>
      </c>
    </row>
    <row r="5" spans="1:20" ht="12.75" customHeight="1">
      <c r="A5" s="11">
        <v>2016</v>
      </c>
      <c r="B5" s="11" t="s">
        <v>71</v>
      </c>
      <c r="C5" s="21">
        <v>42335</v>
      </c>
      <c r="D5" s="21">
        <v>42395</v>
      </c>
      <c r="E5" s="13">
        <v>52.4</v>
      </c>
      <c r="F5" s="7">
        <v>1</v>
      </c>
      <c r="G5" s="9">
        <v>42381</v>
      </c>
      <c r="H5" s="11">
        <v>52</v>
      </c>
      <c r="I5" s="23">
        <v>4</v>
      </c>
      <c r="J5" s="23">
        <v>1</v>
      </c>
      <c r="K5" s="9"/>
      <c r="L5" s="9">
        <v>42424</v>
      </c>
      <c r="M5" s="11" t="s">
        <v>69</v>
      </c>
      <c r="N5" s="10"/>
      <c r="O5" s="10">
        <v>1306</v>
      </c>
      <c r="P5" s="20">
        <v>1168</v>
      </c>
      <c r="Q5" s="11"/>
      <c r="R5" s="19">
        <f t="shared" si="0"/>
        <v>0</v>
      </c>
      <c r="S5" s="17">
        <f t="shared" si="1"/>
        <v>29</v>
      </c>
      <c r="T5" s="24">
        <f t="shared" si="2"/>
        <v>1519.6</v>
      </c>
    </row>
    <row r="6" spans="1:20" ht="12.75" customHeight="1">
      <c r="A6" s="11">
        <v>2016</v>
      </c>
      <c r="B6" s="11" t="s">
        <v>72</v>
      </c>
      <c r="C6" s="21">
        <v>42395</v>
      </c>
      <c r="D6" s="21">
        <v>42455</v>
      </c>
      <c r="E6" s="13">
        <v>52.4</v>
      </c>
      <c r="F6" s="7">
        <v>5</v>
      </c>
      <c r="G6" s="9">
        <v>42444</v>
      </c>
      <c r="H6" s="11">
        <v>52</v>
      </c>
      <c r="I6" s="23">
        <v>4</v>
      </c>
      <c r="J6" s="23">
        <v>1</v>
      </c>
      <c r="K6" s="9"/>
      <c r="L6" s="9">
        <v>42451</v>
      </c>
      <c r="M6" s="11" t="s">
        <v>69</v>
      </c>
      <c r="N6" s="10"/>
      <c r="O6" s="10">
        <v>1306</v>
      </c>
      <c r="P6" s="20">
        <v>3417</v>
      </c>
      <c r="Q6" s="11"/>
      <c r="R6" s="19">
        <f t="shared" si="0"/>
        <v>0</v>
      </c>
      <c r="S6" s="17">
        <f t="shared" si="1"/>
        <v>-4</v>
      </c>
      <c r="T6" s="24">
        <f t="shared" si="2"/>
        <v>-209.6</v>
      </c>
    </row>
    <row r="7" spans="1:20" ht="12.75" customHeight="1">
      <c r="A7" s="11">
        <v>2016</v>
      </c>
      <c r="B7" s="11" t="s">
        <v>73</v>
      </c>
      <c r="C7" s="21">
        <v>42369</v>
      </c>
      <c r="D7" s="21">
        <v>42429</v>
      </c>
      <c r="E7" s="13">
        <v>52.4</v>
      </c>
      <c r="F7" s="7">
        <v>6</v>
      </c>
      <c r="G7" s="9">
        <v>42444</v>
      </c>
      <c r="H7" s="11">
        <v>52</v>
      </c>
      <c r="I7" s="23">
        <v>4</v>
      </c>
      <c r="J7" s="23">
        <v>1</v>
      </c>
      <c r="K7" s="9"/>
      <c r="L7" s="9">
        <v>42451</v>
      </c>
      <c r="M7" s="11" t="s">
        <v>69</v>
      </c>
      <c r="N7" s="10"/>
      <c r="O7" s="10">
        <v>1306</v>
      </c>
      <c r="P7" s="20">
        <v>3418</v>
      </c>
      <c r="Q7" s="11"/>
      <c r="R7" s="19">
        <f t="shared" si="0"/>
        <v>0</v>
      </c>
      <c r="S7" s="17">
        <f t="shared" si="1"/>
        <v>22</v>
      </c>
      <c r="T7" s="24">
        <f t="shared" si="2"/>
        <v>1152.8</v>
      </c>
    </row>
    <row r="8" spans="1:20" ht="12.75" customHeight="1">
      <c r="A8" s="11">
        <v>2016</v>
      </c>
      <c r="B8" s="11" t="s">
        <v>74</v>
      </c>
      <c r="C8" s="21">
        <v>42369</v>
      </c>
      <c r="D8" s="21">
        <v>42429</v>
      </c>
      <c r="E8" s="13">
        <v>52.4</v>
      </c>
      <c r="F8" s="7">
        <v>6</v>
      </c>
      <c r="G8" s="9">
        <v>42444</v>
      </c>
      <c r="H8" s="11">
        <v>52</v>
      </c>
      <c r="I8" s="23">
        <v>4</v>
      </c>
      <c r="J8" s="23">
        <v>1</v>
      </c>
      <c r="K8" s="9"/>
      <c r="L8" s="9">
        <v>42451</v>
      </c>
      <c r="M8" s="11" t="s">
        <v>69</v>
      </c>
      <c r="N8" s="10"/>
      <c r="O8" s="10">
        <v>1306</v>
      </c>
      <c r="P8" s="20">
        <v>3418</v>
      </c>
      <c r="Q8" s="11"/>
      <c r="R8" s="19">
        <f t="shared" si="0"/>
        <v>0</v>
      </c>
      <c r="S8" s="17">
        <f t="shared" si="1"/>
        <v>22</v>
      </c>
      <c r="T8" s="24">
        <f t="shared" si="2"/>
        <v>1152.8</v>
      </c>
    </row>
    <row r="9" spans="1:20" ht="12.75" customHeight="1">
      <c r="A9" s="11">
        <v>2016</v>
      </c>
      <c r="B9" s="11" t="s">
        <v>75</v>
      </c>
      <c r="C9" s="21">
        <v>42354</v>
      </c>
      <c r="D9" s="21">
        <v>42414</v>
      </c>
      <c r="E9" s="13">
        <v>53.4</v>
      </c>
      <c r="F9" s="7">
        <v>7</v>
      </c>
      <c r="G9" s="9">
        <v>42444</v>
      </c>
      <c r="H9" s="11">
        <v>52</v>
      </c>
      <c r="I9" s="23">
        <v>4</v>
      </c>
      <c r="J9" s="23">
        <v>1</v>
      </c>
      <c r="K9" s="9"/>
      <c r="L9" s="9">
        <v>42451</v>
      </c>
      <c r="M9" s="11" t="s">
        <v>69</v>
      </c>
      <c r="N9" s="10"/>
      <c r="O9" s="10">
        <v>1306</v>
      </c>
      <c r="P9" s="20">
        <v>3419</v>
      </c>
      <c r="Q9" s="11"/>
      <c r="R9" s="19">
        <f t="shared" si="0"/>
        <v>0</v>
      </c>
      <c r="S9" s="17">
        <f t="shared" si="1"/>
        <v>37</v>
      </c>
      <c r="T9" s="24">
        <f t="shared" si="2"/>
        <v>1975.8</v>
      </c>
    </row>
    <row r="10" spans="1:20" ht="12.75" customHeight="1">
      <c r="A10" s="11">
        <v>2016</v>
      </c>
      <c r="B10" s="11" t="s">
        <v>76</v>
      </c>
      <c r="C10" s="9">
        <v>42250</v>
      </c>
      <c r="D10" s="21">
        <v>42310</v>
      </c>
      <c r="E10" s="13">
        <v>39.02</v>
      </c>
      <c r="F10" s="7">
        <v>8</v>
      </c>
      <c r="G10" s="9">
        <v>42444</v>
      </c>
      <c r="H10" s="11">
        <v>52</v>
      </c>
      <c r="I10" s="23">
        <v>4</v>
      </c>
      <c r="J10" s="23">
        <v>1</v>
      </c>
      <c r="K10" s="9"/>
      <c r="L10" s="9">
        <v>42451</v>
      </c>
      <c r="M10" s="11" t="s">
        <v>69</v>
      </c>
      <c r="N10" s="10"/>
      <c r="O10" s="10">
        <v>1306</v>
      </c>
      <c r="P10" s="20">
        <v>3421</v>
      </c>
      <c r="Q10" s="11"/>
      <c r="R10" s="19">
        <f t="shared" si="0"/>
        <v>0</v>
      </c>
      <c r="S10" s="17">
        <f t="shared" si="1"/>
        <v>141</v>
      </c>
      <c r="T10" s="24">
        <f t="shared" si="2"/>
        <v>5501.820000000001</v>
      </c>
    </row>
    <row r="11" spans="1:20" ht="12.75" customHeight="1">
      <c r="A11" s="11">
        <v>2016</v>
      </c>
      <c r="B11" s="11" t="s">
        <v>77</v>
      </c>
      <c r="C11" s="9">
        <v>42359</v>
      </c>
      <c r="D11" s="21">
        <v>42419</v>
      </c>
      <c r="E11" s="13">
        <v>56.4</v>
      </c>
      <c r="F11" s="7">
        <v>9</v>
      </c>
      <c r="G11" s="9">
        <v>42444</v>
      </c>
      <c r="H11" s="11">
        <v>52</v>
      </c>
      <c r="I11" s="23">
        <v>4</v>
      </c>
      <c r="J11" s="23">
        <v>1</v>
      </c>
      <c r="K11" s="9"/>
      <c r="L11" s="9">
        <v>42451</v>
      </c>
      <c r="M11" s="11" t="s">
        <v>69</v>
      </c>
      <c r="N11" s="10"/>
      <c r="O11" s="10">
        <v>1306</v>
      </c>
      <c r="P11" s="20">
        <v>3422</v>
      </c>
      <c r="Q11" s="11"/>
      <c r="R11" s="19">
        <f t="shared" si="0"/>
        <v>0</v>
      </c>
      <c r="S11" s="17">
        <f t="shared" si="1"/>
        <v>32</v>
      </c>
      <c r="T11" s="24">
        <f t="shared" si="2"/>
        <v>1804.8</v>
      </c>
    </row>
    <row r="12" spans="1:20" ht="12.75" customHeight="1">
      <c r="A12" s="11">
        <v>2016</v>
      </c>
      <c r="B12" s="11">
        <v>1215008595</v>
      </c>
      <c r="C12" s="9">
        <v>42338</v>
      </c>
      <c r="D12" s="9">
        <v>42398</v>
      </c>
      <c r="E12" s="13">
        <v>61732</v>
      </c>
      <c r="F12" s="7">
        <v>331</v>
      </c>
      <c r="G12" s="9">
        <v>42353</v>
      </c>
      <c r="H12" s="11">
        <v>52</v>
      </c>
      <c r="I12" s="23">
        <v>4</v>
      </c>
      <c r="J12" s="23">
        <v>8</v>
      </c>
      <c r="K12" s="9"/>
      <c r="L12" s="9">
        <v>42426</v>
      </c>
      <c r="M12" s="11" t="s">
        <v>34</v>
      </c>
      <c r="N12" s="10"/>
      <c r="O12" s="10">
        <v>7081</v>
      </c>
      <c r="P12" s="20">
        <v>599</v>
      </c>
      <c r="Q12" s="11"/>
      <c r="R12" s="19">
        <f t="shared" si="0"/>
        <v>0</v>
      </c>
      <c r="S12" s="17">
        <f t="shared" si="1"/>
        <v>28</v>
      </c>
      <c r="T12" s="24">
        <f t="shared" si="2"/>
        <v>1728496</v>
      </c>
    </row>
    <row r="13" spans="1:20" ht="12.75" customHeight="1">
      <c r="A13" s="11">
        <v>2016</v>
      </c>
      <c r="B13" s="34" t="s">
        <v>78</v>
      </c>
      <c r="C13" s="21">
        <v>42361</v>
      </c>
      <c r="D13" s="21">
        <v>42423</v>
      </c>
      <c r="E13" s="22">
        <v>15860</v>
      </c>
      <c r="F13" s="8">
        <v>1</v>
      </c>
      <c r="G13" s="21">
        <v>42390</v>
      </c>
      <c r="H13" s="11">
        <v>52</v>
      </c>
      <c r="I13" s="23">
        <v>4</v>
      </c>
      <c r="J13" s="23">
        <v>5</v>
      </c>
      <c r="K13" s="9"/>
      <c r="L13" s="9">
        <v>42439</v>
      </c>
      <c r="M13" s="11" t="s">
        <v>79</v>
      </c>
      <c r="N13" s="10"/>
      <c r="O13" s="10">
        <v>7171</v>
      </c>
      <c r="P13" s="20">
        <v>2040</v>
      </c>
      <c r="Q13" s="11"/>
      <c r="R13" s="19">
        <f t="shared" si="0"/>
        <v>0</v>
      </c>
      <c r="S13" s="17">
        <f t="shared" si="1"/>
        <v>16</v>
      </c>
      <c r="T13" s="24">
        <f t="shared" si="2"/>
        <v>253760</v>
      </c>
    </row>
    <row r="14" spans="1:20" ht="12.75" customHeight="1">
      <c r="A14" s="11">
        <v>2016</v>
      </c>
      <c r="B14" s="34" t="s">
        <v>80</v>
      </c>
      <c r="C14" s="21">
        <v>42332</v>
      </c>
      <c r="D14" s="21">
        <v>42393</v>
      </c>
      <c r="E14" s="22">
        <v>182390</v>
      </c>
      <c r="F14" s="8">
        <v>153</v>
      </c>
      <c r="G14" s="21">
        <v>42339</v>
      </c>
      <c r="H14" s="11">
        <v>52</v>
      </c>
      <c r="I14" s="23">
        <v>4</v>
      </c>
      <c r="J14" s="23">
        <v>6</v>
      </c>
      <c r="K14" s="9"/>
      <c r="L14" s="9">
        <v>42426</v>
      </c>
      <c r="M14" s="11" t="s">
        <v>81</v>
      </c>
      <c r="N14" s="10"/>
      <c r="O14" s="10">
        <v>7091</v>
      </c>
      <c r="P14" s="20">
        <v>615</v>
      </c>
      <c r="Q14" s="11"/>
      <c r="R14" s="19">
        <f t="shared" si="0"/>
        <v>0</v>
      </c>
      <c r="S14" s="17">
        <f t="shared" si="1"/>
        <v>33</v>
      </c>
      <c r="T14" s="24">
        <f t="shared" si="2"/>
        <v>6018870</v>
      </c>
    </row>
    <row r="15" spans="1:20" ht="12.75" customHeight="1">
      <c r="A15" s="11">
        <v>2016</v>
      </c>
      <c r="B15" s="11" t="s">
        <v>82</v>
      </c>
      <c r="C15" s="9">
        <v>42400</v>
      </c>
      <c r="D15" s="9">
        <v>42400</v>
      </c>
      <c r="E15" s="13">
        <v>1261050</v>
      </c>
      <c r="F15" s="7">
        <v>4</v>
      </c>
      <c r="G15" s="9">
        <v>42387</v>
      </c>
      <c r="H15" s="11">
        <v>52</v>
      </c>
      <c r="I15" s="23">
        <v>4</v>
      </c>
      <c r="J15" s="23">
        <v>14</v>
      </c>
      <c r="K15" s="9"/>
      <c r="L15" s="9">
        <v>42411</v>
      </c>
      <c r="M15" s="11" t="s">
        <v>62</v>
      </c>
      <c r="N15" s="10"/>
      <c r="O15" s="10">
        <v>7029</v>
      </c>
      <c r="P15" s="20">
        <v>23</v>
      </c>
      <c r="Q15" s="11" t="s">
        <v>83</v>
      </c>
      <c r="R15" s="19">
        <f t="shared" si="0"/>
        <v>0</v>
      </c>
      <c r="S15" s="17">
        <f t="shared" si="1"/>
        <v>11</v>
      </c>
      <c r="T15" s="24">
        <f t="shared" si="2"/>
        <v>13871550</v>
      </c>
    </row>
    <row r="16" spans="1:20" ht="12.75" customHeight="1">
      <c r="A16" s="11">
        <v>2016</v>
      </c>
      <c r="B16" s="11" t="s">
        <v>82</v>
      </c>
      <c r="C16" s="9">
        <v>42429</v>
      </c>
      <c r="D16" s="9">
        <v>42429</v>
      </c>
      <c r="E16" s="13">
        <v>1261050</v>
      </c>
      <c r="F16" s="7">
        <v>14</v>
      </c>
      <c r="G16" s="9">
        <v>42405</v>
      </c>
      <c r="H16" s="11">
        <v>52</v>
      </c>
      <c r="I16" s="23">
        <v>4</v>
      </c>
      <c r="J16" s="23">
        <v>14</v>
      </c>
      <c r="K16" s="9"/>
      <c r="L16" s="9">
        <v>42411</v>
      </c>
      <c r="M16" s="11" t="s">
        <v>62</v>
      </c>
      <c r="N16" s="10"/>
      <c r="O16" s="10">
        <v>7029</v>
      </c>
      <c r="P16" s="20">
        <v>27</v>
      </c>
      <c r="Q16" s="11" t="s">
        <v>84</v>
      </c>
      <c r="R16" s="19">
        <f t="shared" si="0"/>
        <v>0</v>
      </c>
      <c r="S16" s="17">
        <f t="shared" si="1"/>
        <v>-18</v>
      </c>
      <c r="T16" s="24">
        <f t="shared" si="2"/>
        <v>-22698900</v>
      </c>
    </row>
    <row r="17" spans="1:20" ht="12.75" customHeight="1">
      <c r="A17" s="11">
        <v>2016</v>
      </c>
      <c r="B17" s="11" t="s">
        <v>82</v>
      </c>
      <c r="C17" s="9">
        <v>42460</v>
      </c>
      <c r="D17" s="9">
        <v>42460</v>
      </c>
      <c r="E17" s="13">
        <v>1261050</v>
      </c>
      <c r="F17" s="7">
        <v>25</v>
      </c>
      <c r="G17" s="9">
        <v>42437</v>
      </c>
      <c r="H17" s="11">
        <v>52</v>
      </c>
      <c r="I17" s="23">
        <v>4</v>
      </c>
      <c r="J17" s="23">
        <v>14</v>
      </c>
      <c r="K17" s="9"/>
      <c r="L17" s="9">
        <v>42439</v>
      </c>
      <c r="M17" s="11" t="s">
        <v>62</v>
      </c>
      <c r="N17" s="10"/>
      <c r="O17" s="10">
        <v>7029</v>
      </c>
      <c r="P17" s="20">
        <v>2883</v>
      </c>
      <c r="Q17" s="11" t="s">
        <v>85</v>
      </c>
      <c r="R17" s="19">
        <f t="shared" si="0"/>
        <v>0</v>
      </c>
      <c r="S17" s="17">
        <f t="shared" si="1"/>
        <v>-21</v>
      </c>
      <c r="T17" s="24">
        <f t="shared" si="2"/>
        <v>-26482050</v>
      </c>
    </row>
    <row r="18" spans="1:20" ht="12.75" customHeight="1">
      <c r="A18" s="11">
        <v>2016</v>
      </c>
      <c r="B18" s="45" t="s">
        <v>86</v>
      </c>
      <c r="C18" s="9">
        <v>42093</v>
      </c>
      <c r="D18" s="9">
        <v>42154</v>
      </c>
      <c r="E18" s="13">
        <v>2004216</v>
      </c>
      <c r="F18" s="7">
        <v>20</v>
      </c>
      <c r="G18" s="9">
        <v>42424</v>
      </c>
      <c r="H18" s="11">
        <v>52</v>
      </c>
      <c r="I18" s="23">
        <v>4</v>
      </c>
      <c r="J18" s="23">
        <v>14</v>
      </c>
      <c r="K18" s="9"/>
      <c r="L18" s="9">
        <v>42446</v>
      </c>
      <c r="M18" s="11" t="s">
        <v>87</v>
      </c>
      <c r="N18" s="10"/>
      <c r="O18" s="10">
        <v>7055</v>
      </c>
      <c r="P18" s="20">
        <v>3197</v>
      </c>
      <c r="Q18" s="11"/>
      <c r="R18" s="19">
        <f t="shared" si="0"/>
        <v>0</v>
      </c>
      <c r="S18" s="17">
        <f t="shared" si="1"/>
        <v>292</v>
      </c>
      <c r="T18" s="24">
        <f t="shared" si="2"/>
        <v>585231072</v>
      </c>
    </row>
    <row r="19" spans="1:20" ht="12.75" customHeight="1">
      <c r="A19" s="11">
        <v>2016</v>
      </c>
      <c r="B19" s="11" t="s">
        <v>88</v>
      </c>
      <c r="C19" s="9">
        <v>42400</v>
      </c>
      <c r="D19" s="9">
        <v>42400</v>
      </c>
      <c r="E19" s="22">
        <v>6390000</v>
      </c>
      <c r="F19" s="8">
        <v>3</v>
      </c>
      <c r="G19" s="21">
        <v>42387</v>
      </c>
      <c r="H19" s="11">
        <v>52</v>
      </c>
      <c r="I19" s="23">
        <v>4</v>
      </c>
      <c r="J19" s="23">
        <v>14</v>
      </c>
      <c r="K19" s="21"/>
      <c r="L19" s="9">
        <v>42394</v>
      </c>
      <c r="M19" s="11" t="s">
        <v>60</v>
      </c>
      <c r="N19" s="10"/>
      <c r="O19" s="10">
        <v>7029</v>
      </c>
      <c r="P19" s="46" t="s">
        <v>89</v>
      </c>
      <c r="Q19" s="11" t="s">
        <v>83</v>
      </c>
      <c r="R19" s="19">
        <f t="shared" si="0"/>
        <v>0</v>
      </c>
      <c r="S19" s="17">
        <f t="shared" si="1"/>
        <v>-6</v>
      </c>
      <c r="T19" s="24">
        <f t="shared" si="2"/>
        <v>-38340000</v>
      </c>
    </row>
    <row r="20" spans="1:20" ht="12.75" customHeight="1">
      <c r="A20" s="11">
        <v>2016</v>
      </c>
      <c r="B20" s="11" t="s">
        <v>88</v>
      </c>
      <c r="C20" s="9">
        <v>42429</v>
      </c>
      <c r="D20" s="9">
        <v>42429</v>
      </c>
      <c r="E20" s="13">
        <v>6390000</v>
      </c>
      <c r="F20" s="7">
        <v>11</v>
      </c>
      <c r="G20" s="9">
        <v>42401</v>
      </c>
      <c r="H20" s="11">
        <v>52</v>
      </c>
      <c r="I20" s="23">
        <v>4</v>
      </c>
      <c r="J20" s="23">
        <v>14</v>
      </c>
      <c r="K20" s="9"/>
      <c r="L20" s="9">
        <v>42411</v>
      </c>
      <c r="M20" s="11" t="s">
        <v>60</v>
      </c>
      <c r="N20" s="10"/>
      <c r="O20" s="10">
        <v>7029</v>
      </c>
      <c r="P20" s="20">
        <v>38</v>
      </c>
      <c r="Q20" s="11" t="s">
        <v>84</v>
      </c>
      <c r="R20" s="19">
        <f t="shared" si="0"/>
        <v>0</v>
      </c>
      <c r="S20" s="17">
        <f t="shared" si="1"/>
        <v>-18</v>
      </c>
      <c r="T20" s="24">
        <f t="shared" si="2"/>
        <v>-115020000</v>
      </c>
    </row>
    <row r="21" spans="1:20" ht="12.75" customHeight="1">
      <c r="A21" s="11">
        <v>2016</v>
      </c>
      <c r="B21" s="11" t="s">
        <v>88</v>
      </c>
      <c r="C21" s="9">
        <v>42460</v>
      </c>
      <c r="D21" s="9">
        <v>42460</v>
      </c>
      <c r="E21" s="13">
        <v>6313400</v>
      </c>
      <c r="F21" s="7">
        <v>23</v>
      </c>
      <c r="G21" s="9">
        <v>42437</v>
      </c>
      <c r="H21" s="11">
        <v>52</v>
      </c>
      <c r="I21" s="23">
        <v>4</v>
      </c>
      <c r="J21" s="23">
        <v>14</v>
      </c>
      <c r="K21" s="9"/>
      <c r="L21" s="9">
        <v>42439</v>
      </c>
      <c r="M21" s="11" t="s">
        <v>60</v>
      </c>
      <c r="N21" s="10"/>
      <c r="O21" s="10">
        <v>7029</v>
      </c>
      <c r="P21" s="20">
        <v>2881</v>
      </c>
      <c r="Q21" s="11" t="s">
        <v>85</v>
      </c>
      <c r="R21" s="19">
        <f t="shared" si="0"/>
        <v>0</v>
      </c>
      <c r="S21" s="17">
        <f t="shared" si="1"/>
        <v>-21</v>
      </c>
      <c r="T21" s="24">
        <f t="shared" si="2"/>
        <v>-132581400</v>
      </c>
    </row>
    <row r="22" spans="1:20" ht="12.75" customHeight="1">
      <c r="A22" s="11">
        <v>2016</v>
      </c>
      <c r="B22" s="11" t="s">
        <v>66</v>
      </c>
      <c r="C22" s="9">
        <v>42400</v>
      </c>
      <c r="D22" s="9">
        <v>42400</v>
      </c>
      <c r="E22" s="13">
        <v>1365000</v>
      </c>
      <c r="F22" s="7">
        <v>2</v>
      </c>
      <c r="G22" s="21">
        <v>42387</v>
      </c>
      <c r="H22" s="11">
        <v>52</v>
      </c>
      <c r="I22" s="23">
        <v>4</v>
      </c>
      <c r="J22" s="23">
        <v>14</v>
      </c>
      <c r="K22" s="9"/>
      <c r="L22" s="9">
        <v>42394</v>
      </c>
      <c r="M22" s="11" t="s">
        <v>63</v>
      </c>
      <c r="N22" s="10"/>
      <c r="O22" s="10">
        <v>7029</v>
      </c>
      <c r="P22" s="20" t="s">
        <v>90</v>
      </c>
      <c r="Q22" s="11" t="s">
        <v>83</v>
      </c>
      <c r="R22" s="19">
        <f t="shared" si="0"/>
        <v>0</v>
      </c>
      <c r="S22" s="17">
        <f t="shared" si="1"/>
        <v>-6</v>
      </c>
      <c r="T22" s="24">
        <f t="shared" si="2"/>
        <v>-8190000</v>
      </c>
    </row>
    <row r="23" spans="1:20" ht="12.75" customHeight="1">
      <c r="A23" s="11">
        <v>2016</v>
      </c>
      <c r="B23" s="11" t="s">
        <v>66</v>
      </c>
      <c r="C23" s="9">
        <v>42429</v>
      </c>
      <c r="D23" s="9">
        <v>42429</v>
      </c>
      <c r="E23" s="13">
        <v>1365000</v>
      </c>
      <c r="F23" s="7">
        <v>10</v>
      </c>
      <c r="G23" s="9">
        <v>42401</v>
      </c>
      <c r="H23" s="11">
        <v>52</v>
      </c>
      <c r="I23" s="23">
        <v>4</v>
      </c>
      <c r="J23" s="23">
        <v>14</v>
      </c>
      <c r="K23" s="9"/>
      <c r="L23" s="9">
        <v>42411</v>
      </c>
      <c r="M23" s="11" t="s">
        <v>63</v>
      </c>
      <c r="N23" s="10"/>
      <c r="O23" s="10">
        <v>7029</v>
      </c>
      <c r="P23" s="20">
        <v>33</v>
      </c>
      <c r="Q23" s="11" t="s">
        <v>84</v>
      </c>
      <c r="R23" s="19">
        <f t="shared" si="0"/>
        <v>0</v>
      </c>
      <c r="S23" s="17">
        <f t="shared" si="1"/>
        <v>-18</v>
      </c>
      <c r="T23" s="24">
        <f t="shared" si="2"/>
        <v>-24570000</v>
      </c>
    </row>
    <row r="24" spans="1:20" ht="12.75" customHeight="1">
      <c r="A24" s="11">
        <v>2016</v>
      </c>
      <c r="B24" s="11" t="s">
        <v>88</v>
      </c>
      <c r="C24" s="9">
        <v>42400</v>
      </c>
      <c r="D24" s="9">
        <v>42400</v>
      </c>
      <c r="E24" s="13">
        <v>2775000</v>
      </c>
      <c r="F24" s="7">
        <v>1</v>
      </c>
      <c r="G24" s="21">
        <v>42387</v>
      </c>
      <c r="H24" s="11">
        <v>52</v>
      </c>
      <c r="I24" s="23">
        <v>4</v>
      </c>
      <c r="J24" s="23">
        <v>14</v>
      </c>
      <c r="K24" s="9"/>
      <c r="L24" s="9">
        <v>42394</v>
      </c>
      <c r="M24" s="11" t="s">
        <v>61</v>
      </c>
      <c r="N24" s="10"/>
      <c r="O24" s="10">
        <v>7029</v>
      </c>
      <c r="P24" s="20" t="s">
        <v>91</v>
      </c>
      <c r="Q24" s="11" t="s">
        <v>83</v>
      </c>
      <c r="R24" s="19">
        <f t="shared" si="0"/>
        <v>0</v>
      </c>
      <c r="S24" s="17">
        <f t="shared" si="1"/>
        <v>-6</v>
      </c>
      <c r="T24" s="24">
        <f t="shared" si="2"/>
        <v>-16650000</v>
      </c>
    </row>
    <row r="25" spans="1:20" ht="12.75" customHeight="1">
      <c r="A25" s="11">
        <v>2016</v>
      </c>
      <c r="B25" s="11" t="s">
        <v>88</v>
      </c>
      <c r="C25" s="9">
        <v>42429</v>
      </c>
      <c r="D25" s="9">
        <v>42429</v>
      </c>
      <c r="E25" s="13">
        <v>2775000</v>
      </c>
      <c r="F25" s="7">
        <v>12</v>
      </c>
      <c r="G25" s="9">
        <v>42401</v>
      </c>
      <c r="H25" s="11">
        <v>52</v>
      </c>
      <c r="I25" s="23">
        <v>4</v>
      </c>
      <c r="J25" s="23">
        <v>14</v>
      </c>
      <c r="K25" s="9"/>
      <c r="L25" s="9">
        <v>42411</v>
      </c>
      <c r="M25" s="11" t="s">
        <v>61</v>
      </c>
      <c r="N25" s="10"/>
      <c r="O25" s="10">
        <v>7029</v>
      </c>
      <c r="P25" s="20">
        <v>47</v>
      </c>
      <c r="Q25" s="11" t="s">
        <v>84</v>
      </c>
      <c r="R25" s="19">
        <f t="shared" si="0"/>
        <v>0</v>
      </c>
      <c r="S25" s="17">
        <f t="shared" si="1"/>
        <v>-18</v>
      </c>
      <c r="T25" s="24">
        <f t="shared" si="2"/>
        <v>-49950000</v>
      </c>
    </row>
    <row r="26" spans="1:20" ht="12.75" customHeight="1">
      <c r="A26" s="11">
        <v>2016</v>
      </c>
      <c r="B26" s="11" t="s">
        <v>88</v>
      </c>
      <c r="C26" s="9">
        <v>42460</v>
      </c>
      <c r="D26" s="9">
        <v>42460</v>
      </c>
      <c r="E26" s="13">
        <v>2775000</v>
      </c>
      <c r="F26" s="7">
        <v>24</v>
      </c>
      <c r="G26" s="9">
        <v>42437</v>
      </c>
      <c r="H26" s="11">
        <v>52</v>
      </c>
      <c r="I26" s="23">
        <v>4</v>
      </c>
      <c r="J26" s="23">
        <v>14</v>
      </c>
      <c r="K26" s="9"/>
      <c r="L26" s="9">
        <v>42439</v>
      </c>
      <c r="M26" s="11" t="s">
        <v>61</v>
      </c>
      <c r="N26" s="10"/>
      <c r="O26" s="10">
        <v>7029</v>
      </c>
      <c r="P26" s="20">
        <v>2884</v>
      </c>
      <c r="Q26" s="11" t="s">
        <v>85</v>
      </c>
      <c r="R26" s="19">
        <f t="shared" si="0"/>
        <v>0</v>
      </c>
      <c r="S26" s="17">
        <f t="shared" si="1"/>
        <v>-21</v>
      </c>
      <c r="T26" s="24">
        <f t="shared" si="2"/>
        <v>-58275000</v>
      </c>
    </row>
    <row r="27" spans="1:20" ht="12.75" customHeight="1">
      <c r="A27" s="11">
        <v>2016</v>
      </c>
      <c r="B27" s="11" t="s">
        <v>88</v>
      </c>
      <c r="C27" s="9">
        <v>42185</v>
      </c>
      <c r="D27" s="9">
        <v>42185</v>
      </c>
      <c r="E27" s="13">
        <v>3820000</v>
      </c>
      <c r="F27" s="7">
        <v>9</v>
      </c>
      <c r="G27" s="9">
        <v>42391</v>
      </c>
      <c r="H27" s="11">
        <v>52</v>
      </c>
      <c r="I27" s="23">
        <v>4</v>
      </c>
      <c r="J27" s="23">
        <v>14</v>
      </c>
      <c r="K27" s="9">
        <v>42387</v>
      </c>
      <c r="L27" s="9">
        <v>42408</v>
      </c>
      <c r="M27" s="11" t="s">
        <v>60</v>
      </c>
      <c r="N27" s="10"/>
      <c r="O27" s="10">
        <v>7029</v>
      </c>
      <c r="P27" s="20" t="s">
        <v>92</v>
      </c>
      <c r="Q27" s="11" t="s">
        <v>93</v>
      </c>
      <c r="R27" s="19">
        <f t="shared" si="0"/>
        <v>202</v>
      </c>
      <c r="S27" s="17">
        <f t="shared" si="1"/>
        <v>21</v>
      </c>
      <c r="T27" s="24">
        <f t="shared" si="2"/>
        <v>80220000</v>
      </c>
    </row>
    <row r="28" spans="1:20" ht="12.75" customHeight="1">
      <c r="A28" s="11">
        <v>2016</v>
      </c>
      <c r="B28" s="11" t="s">
        <v>65</v>
      </c>
      <c r="C28" s="21">
        <v>42490</v>
      </c>
      <c r="D28" s="21">
        <v>42490</v>
      </c>
      <c r="E28" s="13">
        <v>1261050</v>
      </c>
      <c r="F28" s="7">
        <v>32</v>
      </c>
      <c r="G28" s="9">
        <v>42468</v>
      </c>
      <c r="H28" s="11">
        <v>52</v>
      </c>
      <c r="I28" s="23">
        <v>4</v>
      </c>
      <c r="J28" s="23">
        <v>14</v>
      </c>
      <c r="K28" s="9"/>
      <c r="L28" s="9">
        <v>42493</v>
      </c>
      <c r="M28" s="11" t="s">
        <v>62</v>
      </c>
      <c r="N28" s="10"/>
      <c r="O28" s="10">
        <v>7029</v>
      </c>
      <c r="P28" s="20">
        <v>6402</v>
      </c>
      <c r="Q28" s="11" t="s">
        <v>95</v>
      </c>
      <c r="R28" s="19">
        <f t="shared" si="0"/>
        <v>0</v>
      </c>
      <c r="S28" s="17">
        <f t="shared" si="1"/>
        <v>3</v>
      </c>
      <c r="T28" s="24">
        <f t="shared" si="2"/>
        <v>3783150</v>
      </c>
    </row>
    <row r="29" spans="1:20" ht="12.75" customHeight="1">
      <c r="A29" s="11">
        <v>2016</v>
      </c>
      <c r="B29" s="11" t="s">
        <v>65</v>
      </c>
      <c r="C29" s="21">
        <v>42521</v>
      </c>
      <c r="D29" s="21">
        <v>42521</v>
      </c>
      <c r="E29" s="13">
        <v>1261050</v>
      </c>
      <c r="F29" s="7">
        <v>44</v>
      </c>
      <c r="G29" s="9">
        <v>42503</v>
      </c>
      <c r="H29" s="11">
        <v>52</v>
      </c>
      <c r="I29" s="23">
        <v>4</v>
      </c>
      <c r="J29" s="23">
        <v>14</v>
      </c>
      <c r="K29" s="9"/>
      <c r="L29" s="9">
        <v>42513</v>
      </c>
      <c r="M29" s="11" t="s">
        <v>62</v>
      </c>
      <c r="N29" s="10"/>
      <c r="O29" s="10">
        <v>7029</v>
      </c>
      <c r="P29" s="20">
        <v>7765</v>
      </c>
      <c r="Q29" s="11" t="s">
        <v>96</v>
      </c>
      <c r="R29" s="19">
        <f t="shared" si="0"/>
        <v>0</v>
      </c>
      <c r="S29" s="17">
        <f t="shared" si="1"/>
        <v>-8</v>
      </c>
      <c r="T29" s="24">
        <f t="shared" si="2"/>
        <v>-10088400</v>
      </c>
    </row>
    <row r="30" spans="1:20" ht="12.75" customHeight="1">
      <c r="A30" s="11">
        <v>2016</v>
      </c>
      <c r="B30" s="11" t="s">
        <v>65</v>
      </c>
      <c r="C30" s="21">
        <v>42551</v>
      </c>
      <c r="D30" s="21">
        <v>42551</v>
      </c>
      <c r="E30" s="13">
        <v>1261050</v>
      </c>
      <c r="F30" s="7">
        <v>58</v>
      </c>
      <c r="G30" s="9">
        <v>42538</v>
      </c>
      <c r="H30" s="11">
        <v>52</v>
      </c>
      <c r="I30" s="23">
        <v>4</v>
      </c>
      <c r="J30" s="23">
        <v>14</v>
      </c>
      <c r="K30" s="9"/>
      <c r="L30" s="9">
        <v>42545</v>
      </c>
      <c r="M30" s="11" t="s">
        <v>62</v>
      </c>
      <c r="N30" s="10"/>
      <c r="O30" s="10">
        <v>7029</v>
      </c>
      <c r="P30" s="20">
        <v>9804</v>
      </c>
      <c r="Q30" s="11" t="s">
        <v>97</v>
      </c>
      <c r="R30" s="19">
        <f t="shared" si="0"/>
        <v>0</v>
      </c>
      <c r="S30" s="17">
        <f t="shared" si="1"/>
        <v>-6</v>
      </c>
      <c r="T30" s="24">
        <f t="shared" si="2"/>
        <v>-7566300</v>
      </c>
    </row>
    <row r="31" spans="1:20" ht="12.75" customHeight="1">
      <c r="A31" s="11">
        <v>2016</v>
      </c>
      <c r="B31" s="11" t="s">
        <v>82</v>
      </c>
      <c r="C31" s="21">
        <v>42474</v>
      </c>
      <c r="D31" s="21">
        <v>42521</v>
      </c>
      <c r="E31" s="13">
        <v>1134656.54</v>
      </c>
      <c r="F31" s="7">
        <v>57</v>
      </c>
      <c r="G31" s="9">
        <v>42538</v>
      </c>
      <c r="H31" s="11">
        <v>52</v>
      </c>
      <c r="I31" s="23">
        <v>4</v>
      </c>
      <c r="J31" s="23">
        <v>14</v>
      </c>
      <c r="K31" s="9"/>
      <c r="L31" s="9">
        <v>42545</v>
      </c>
      <c r="M31" s="11" t="s">
        <v>62</v>
      </c>
      <c r="N31" s="10"/>
      <c r="O31" s="10">
        <v>7029</v>
      </c>
      <c r="P31" s="20">
        <v>9844</v>
      </c>
      <c r="Q31" s="11" t="s">
        <v>98</v>
      </c>
      <c r="R31" s="19">
        <f t="shared" si="0"/>
        <v>0</v>
      </c>
      <c r="S31" s="17">
        <f t="shared" si="1"/>
        <v>24</v>
      </c>
      <c r="T31" s="24">
        <f t="shared" si="2"/>
        <v>27231756.96</v>
      </c>
    </row>
    <row r="32" spans="1:20" ht="12.75" customHeight="1">
      <c r="A32" s="11">
        <v>2016</v>
      </c>
      <c r="B32" s="11" t="s">
        <v>67</v>
      </c>
      <c r="C32" s="21">
        <v>42490</v>
      </c>
      <c r="D32" s="21">
        <v>42490</v>
      </c>
      <c r="E32" s="13">
        <v>6313400</v>
      </c>
      <c r="F32" s="7">
        <v>35</v>
      </c>
      <c r="G32" s="9">
        <v>42468</v>
      </c>
      <c r="H32" s="11">
        <v>52</v>
      </c>
      <c r="I32" s="23">
        <v>4</v>
      </c>
      <c r="J32" s="23">
        <v>14</v>
      </c>
      <c r="K32" s="9"/>
      <c r="L32" s="9">
        <v>42475</v>
      </c>
      <c r="M32" s="11" t="s">
        <v>60</v>
      </c>
      <c r="N32" s="10"/>
      <c r="O32" s="10">
        <v>7029</v>
      </c>
      <c r="P32" s="20">
        <v>5375</v>
      </c>
      <c r="Q32" s="11" t="s">
        <v>95</v>
      </c>
      <c r="R32" s="19">
        <f t="shared" si="0"/>
        <v>0</v>
      </c>
      <c r="S32" s="17">
        <f t="shared" si="1"/>
        <v>-15</v>
      </c>
      <c r="T32" s="24">
        <f t="shared" si="2"/>
        <v>-94701000</v>
      </c>
    </row>
    <row r="33" spans="1:20" ht="12.75" customHeight="1">
      <c r="A33" s="11">
        <v>2016</v>
      </c>
      <c r="B33" s="11" t="s">
        <v>67</v>
      </c>
      <c r="C33" s="21">
        <v>42521</v>
      </c>
      <c r="D33" s="21">
        <v>42521</v>
      </c>
      <c r="E33" s="13">
        <v>6313400</v>
      </c>
      <c r="F33" s="7">
        <v>43</v>
      </c>
      <c r="G33" s="9">
        <v>42503</v>
      </c>
      <c r="H33" s="11">
        <v>52</v>
      </c>
      <c r="I33" s="23">
        <v>4</v>
      </c>
      <c r="J33" s="23">
        <v>14</v>
      </c>
      <c r="K33" s="9"/>
      <c r="L33" s="9">
        <v>42509</v>
      </c>
      <c r="M33" s="11" t="s">
        <v>60</v>
      </c>
      <c r="N33" s="10"/>
      <c r="O33" s="10">
        <v>7029</v>
      </c>
      <c r="P33" s="20">
        <v>7762</v>
      </c>
      <c r="Q33" s="11" t="s">
        <v>96</v>
      </c>
      <c r="R33" s="19">
        <f t="shared" si="0"/>
        <v>0</v>
      </c>
      <c r="S33" s="17">
        <f t="shared" si="1"/>
        <v>-12</v>
      </c>
      <c r="T33" s="24">
        <f t="shared" si="2"/>
        <v>-75760800</v>
      </c>
    </row>
    <row r="34" spans="1:20" ht="12.75" customHeight="1">
      <c r="A34" s="11">
        <v>2016</v>
      </c>
      <c r="B34" s="11" t="s">
        <v>67</v>
      </c>
      <c r="C34" s="21">
        <v>42551</v>
      </c>
      <c r="D34" s="21">
        <v>42551</v>
      </c>
      <c r="E34" s="13">
        <v>6313400</v>
      </c>
      <c r="F34" s="7">
        <v>50</v>
      </c>
      <c r="G34" s="9">
        <v>42531</v>
      </c>
      <c r="H34" s="11">
        <v>52</v>
      </c>
      <c r="I34" s="23">
        <v>4</v>
      </c>
      <c r="J34" s="23">
        <v>14</v>
      </c>
      <c r="K34" s="9"/>
      <c r="L34" s="9">
        <v>42536</v>
      </c>
      <c r="M34" s="11" t="s">
        <v>60</v>
      </c>
      <c r="N34" s="10"/>
      <c r="O34" s="10">
        <v>7029</v>
      </c>
      <c r="P34" s="20">
        <v>9357</v>
      </c>
      <c r="Q34" s="11" t="s">
        <v>97</v>
      </c>
      <c r="R34" s="19">
        <f t="shared" si="0"/>
        <v>0</v>
      </c>
      <c r="S34" s="17">
        <f t="shared" si="1"/>
        <v>-15</v>
      </c>
      <c r="T34" s="24">
        <f t="shared" si="2"/>
        <v>-94701000</v>
      </c>
    </row>
    <row r="35" spans="1:20" ht="12.75" customHeight="1">
      <c r="A35" s="11">
        <v>2016</v>
      </c>
      <c r="B35" s="11" t="s">
        <v>66</v>
      </c>
      <c r="C35" s="21">
        <v>42460</v>
      </c>
      <c r="D35" s="21">
        <v>42460</v>
      </c>
      <c r="E35" s="13">
        <v>1365000</v>
      </c>
      <c r="F35" s="7">
        <v>31</v>
      </c>
      <c r="G35" s="9">
        <v>42461</v>
      </c>
      <c r="H35" s="11">
        <v>52</v>
      </c>
      <c r="I35" s="23">
        <v>4</v>
      </c>
      <c r="J35" s="23">
        <v>14</v>
      </c>
      <c r="K35" s="9"/>
      <c r="L35" s="9">
        <v>42468</v>
      </c>
      <c r="M35" s="11" t="s">
        <v>63</v>
      </c>
      <c r="N35" s="10"/>
      <c r="O35" s="10">
        <v>7029</v>
      </c>
      <c r="P35" s="20">
        <v>4682</v>
      </c>
      <c r="Q35" s="11" t="s">
        <v>99</v>
      </c>
      <c r="R35" s="19">
        <f t="shared" si="0"/>
        <v>0</v>
      </c>
      <c r="S35" s="17">
        <f t="shared" si="1"/>
        <v>8</v>
      </c>
      <c r="T35" s="24">
        <f t="shared" si="2"/>
        <v>10920000</v>
      </c>
    </row>
    <row r="36" spans="1:20" ht="12.75" customHeight="1">
      <c r="A36" s="11">
        <v>2016</v>
      </c>
      <c r="B36" s="11" t="s">
        <v>66</v>
      </c>
      <c r="C36" s="21">
        <v>42490</v>
      </c>
      <c r="D36" s="21">
        <v>42490</v>
      </c>
      <c r="E36" s="13">
        <v>1365000</v>
      </c>
      <c r="F36" s="7">
        <v>34</v>
      </c>
      <c r="G36" s="9">
        <v>42468</v>
      </c>
      <c r="H36" s="11">
        <v>52</v>
      </c>
      <c r="I36" s="23">
        <v>4</v>
      </c>
      <c r="J36" s="23">
        <v>14</v>
      </c>
      <c r="K36" s="9"/>
      <c r="L36" s="9">
        <v>42475.46716435185</v>
      </c>
      <c r="M36" s="11" t="s">
        <v>63</v>
      </c>
      <c r="N36" s="10"/>
      <c r="O36" s="10">
        <v>7029</v>
      </c>
      <c r="P36" s="20">
        <v>5373</v>
      </c>
      <c r="Q36" s="11" t="s">
        <v>95</v>
      </c>
      <c r="R36" s="19">
        <f t="shared" si="0"/>
        <v>0</v>
      </c>
      <c r="S36" s="17">
        <f t="shared" si="1"/>
        <v>-14.532835648147739</v>
      </c>
      <c r="T36" s="24">
        <f t="shared" si="2"/>
        <v>-19837320.65972166</v>
      </c>
    </row>
    <row r="37" spans="1:20" ht="12.75" customHeight="1">
      <c r="A37" s="11">
        <v>2016</v>
      </c>
      <c r="B37" s="11" t="s">
        <v>66</v>
      </c>
      <c r="C37" s="21">
        <v>42521</v>
      </c>
      <c r="D37" s="21">
        <v>42521</v>
      </c>
      <c r="E37" s="13">
        <v>1365000</v>
      </c>
      <c r="F37" s="7">
        <v>46</v>
      </c>
      <c r="G37" s="9">
        <v>42503</v>
      </c>
      <c r="H37" s="11">
        <v>52</v>
      </c>
      <c r="I37" s="23">
        <v>4</v>
      </c>
      <c r="J37" s="23">
        <v>14</v>
      </c>
      <c r="K37" s="9"/>
      <c r="L37" s="9">
        <v>42509.49456018519</v>
      </c>
      <c r="M37" s="11" t="s">
        <v>63</v>
      </c>
      <c r="N37" s="10"/>
      <c r="O37" s="10">
        <v>7029</v>
      </c>
      <c r="P37" s="20">
        <v>7778</v>
      </c>
      <c r="Q37" s="11" t="s">
        <v>96</v>
      </c>
      <c r="R37" s="19">
        <f t="shared" si="0"/>
        <v>0</v>
      </c>
      <c r="S37" s="17">
        <f t="shared" si="1"/>
        <v>-11.505439814813144</v>
      </c>
      <c r="T37" s="24">
        <f t="shared" si="2"/>
        <v>-15704925.347219942</v>
      </c>
    </row>
    <row r="38" spans="1:20" ht="12.75" customHeight="1">
      <c r="A38" s="11">
        <v>2016</v>
      </c>
      <c r="B38" s="11" t="s">
        <v>66</v>
      </c>
      <c r="C38" s="21">
        <v>42551</v>
      </c>
      <c r="D38" s="21">
        <v>42551</v>
      </c>
      <c r="E38" s="13">
        <v>1365000</v>
      </c>
      <c r="F38" s="8">
        <v>52</v>
      </c>
      <c r="G38" s="21">
        <v>42531</v>
      </c>
      <c r="H38" s="11">
        <v>52</v>
      </c>
      <c r="I38" s="23">
        <v>4</v>
      </c>
      <c r="J38" s="23">
        <v>14</v>
      </c>
      <c r="K38" s="9"/>
      <c r="L38" s="9">
        <v>42536.485613425924</v>
      </c>
      <c r="M38" s="11" t="s">
        <v>63</v>
      </c>
      <c r="N38" s="10"/>
      <c r="O38" s="10">
        <v>7029</v>
      </c>
      <c r="P38" s="20">
        <v>9369</v>
      </c>
      <c r="Q38" s="11" t="s">
        <v>97</v>
      </c>
      <c r="R38" s="19">
        <f t="shared" si="0"/>
        <v>0</v>
      </c>
      <c r="S38" s="17">
        <f t="shared" si="1"/>
        <v>-14.514386574075615</v>
      </c>
      <c r="T38" s="24">
        <f t="shared" si="2"/>
        <v>-19812137.673613217</v>
      </c>
    </row>
    <row r="39" spans="1:20" ht="12.75" customHeight="1">
      <c r="A39" s="11">
        <v>2016</v>
      </c>
      <c r="B39" s="11" t="s">
        <v>64</v>
      </c>
      <c r="C39" s="21">
        <v>42490</v>
      </c>
      <c r="D39" s="21">
        <v>42490</v>
      </c>
      <c r="E39" s="22">
        <v>2775000</v>
      </c>
      <c r="F39" s="8">
        <v>33</v>
      </c>
      <c r="G39" s="21">
        <v>42468</v>
      </c>
      <c r="H39" s="11">
        <v>52</v>
      </c>
      <c r="I39" s="23">
        <v>4</v>
      </c>
      <c r="J39" s="23">
        <v>14</v>
      </c>
      <c r="K39" s="9"/>
      <c r="L39" s="9">
        <v>42475.46716435185</v>
      </c>
      <c r="M39" s="11" t="s">
        <v>61</v>
      </c>
      <c r="N39" s="10"/>
      <c r="O39" s="10">
        <v>7029</v>
      </c>
      <c r="P39" s="20">
        <v>5371</v>
      </c>
      <c r="Q39" s="11" t="s">
        <v>95</v>
      </c>
      <c r="R39" s="19">
        <f t="shared" si="0"/>
        <v>0</v>
      </c>
      <c r="S39" s="17">
        <f t="shared" si="1"/>
        <v>-14.532835648147739</v>
      </c>
      <c r="T39" s="24">
        <f t="shared" si="2"/>
        <v>-40328618.92360997</v>
      </c>
    </row>
    <row r="40" spans="1:20" ht="12.75" customHeight="1">
      <c r="A40" s="11">
        <v>2016</v>
      </c>
      <c r="B40" s="11" t="s">
        <v>64</v>
      </c>
      <c r="C40" s="21">
        <v>42521</v>
      </c>
      <c r="D40" s="21">
        <v>42521</v>
      </c>
      <c r="E40" s="22">
        <v>2775000</v>
      </c>
      <c r="F40" s="8">
        <v>42</v>
      </c>
      <c r="G40" s="21">
        <v>42503</v>
      </c>
      <c r="H40" s="11">
        <v>52</v>
      </c>
      <c r="I40" s="23">
        <v>4</v>
      </c>
      <c r="J40" s="23">
        <v>14</v>
      </c>
      <c r="K40" s="9"/>
      <c r="L40" s="9">
        <v>42509.50170138889</v>
      </c>
      <c r="M40" s="11" t="s">
        <v>61</v>
      </c>
      <c r="N40" s="10"/>
      <c r="O40" s="10">
        <v>7029</v>
      </c>
      <c r="P40" s="20">
        <v>7759</v>
      </c>
      <c r="Q40" s="11" t="s">
        <v>96</v>
      </c>
      <c r="R40" s="19">
        <f t="shared" si="0"/>
        <v>0</v>
      </c>
      <c r="S40" s="17">
        <f t="shared" si="1"/>
        <v>-11.498298611113569</v>
      </c>
      <c r="T40" s="24">
        <f t="shared" si="2"/>
        <v>-31907778.645840153</v>
      </c>
    </row>
    <row r="41" spans="1:20" ht="12.75" customHeight="1">
      <c r="A41" s="11">
        <v>2016</v>
      </c>
      <c r="B41" s="11" t="s">
        <v>64</v>
      </c>
      <c r="C41" s="21">
        <v>42551</v>
      </c>
      <c r="D41" s="21">
        <v>42551</v>
      </c>
      <c r="E41" s="22">
        <v>2775000</v>
      </c>
      <c r="F41" s="8">
        <v>56</v>
      </c>
      <c r="G41" s="21">
        <v>42536</v>
      </c>
      <c r="H41" s="11">
        <v>52</v>
      </c>
      <c r="I41" s="23">
        <v>4</v>
      </c>
      <c r="J41" s="23">
        <v>14</v>
      </c>
      <c r="K41" s="9"/>
      <c r="L41" s="9">
        <v>42537.48023148148</v>
      </c>
      <c r="M41" s="11" t="s">
        <v>61</v>
      </c>
      <c r="N41" s="10"/>
      <c r="O41" s="10">
        <v>7029</v>
      </c>
      <c r="P41" s="20">
        <v>9524</v>
      </c>
      <c r="Q41" s="11" t="s">
        <v>97</v>
      </c>
      <c r="R41" s="19">
        <f t="shared" si="0"/>
        <v>0</v>
      </c>
      <c r="S41" s="17">
        <f t="shared" si="1"/>
        <v>-13.519768518519413</v>
      </c>
      <c r="T41" s="24">
        <f t="shared" si="2"/>
        <v>-37517357.63889137</v>
      </c>
    </row>
    <row r="42" spans="1:20" ht="12.75" customHeight="1">
      <c r="A42" s="11">
        <v>2016</v>
      </c>
      <c r="B42" s="48" t="s">
        <v>100</v>
      </c>
      <c r="C42" s="21">
        <v>42516</v>
      </c>
      <c r="D42" s="21">
        <v>42546</v>
      </c>
      <c r="E42" s="22">
        <v>736270</v>
      </c>
      <c r="F42" s="8">
        <v>49</v>
      </c>
      <c r="G42" s="21">
        <v>42522</v>
      </c>
      <c r="H42" s="11">
        <v>52</v>
      </c>
      <c r="I42" s="23">
        <v>4</v>
      </c>
      <c r="J42" s="23">
        <v>14</v>
      </c>
      <c r="K42" s="9"/>
      <c r="L42" s="9">
        <v>42527.62640046296</v>
      </c>
      <c r="M42" s="11" t="s">
        <v>101</v>
      </c>
      <c r="N42" s="10"/>
      <c r="O42" s="10">
        <v>7063</v>
      </c>
      <c r="P42" s="20">
        <v>8759</v>
      </c>
      <c r="Q42" s="11" t="s">
        <v>102</v>
      </c>
      <c r="R42" s="19">
        <f t="shared" si="0"/>
        <v>0</v>
      </c>
      <c r="S42" s="17">
        <f t="shared" si="1"/>
        <v>-18.37359953703708</v>
      </c>
      <c r="T42" s="24">
        <f t="shared" si="2"/>
        <v>-13527930.13113429</v>
      </c>
    </row>
    <row r="43" spans="1:20" ht="12.75" customHeight="1">
      <c r="A43" s="11">
        <v>2016</v>
      </c>
      <c r="B43" s="48" t="s">
        <v>103</v>
      </c>
      <c r="C43" s="21">
        <v>42516</v>
      </c>
      <c r="D43" s="21">
        <v>42546</v>
      </c>
      <c r="E43" s="22">
        <v>3681350</v>
      </c>
      <c r="F43" s="8">
        <v>49</v>
      </c>
      <c r="G43" s="21">
        <v>42522</v>
      </c>
      <c r="H43" s="11">
        <v>52</v>
      </c>
      <c r="I43" s="23">
        <v>4</v>
      </c>
      <c r="J43" s="23">
        <v>14</v>
      </c>
      <c r="K43" s="9"/>
      <c r="L43" s="9">
        <v>42527.62640046296</v>
      </c>
      <c r="M43" s="11" t="s">
        <v>101</v>
      </c>
      <c r="N43" s="10"/>
      <c r="O43" s="10">
        <v>7063</v>
      </c>
      <c r="P43" s="20">
        <v>8760</v>
      </c>
      <c r="Q43" s="11" t="s">
        <v>104</v>
      </c>
      <c r="R43" s="19">
        <f t="shared" si="0"/>
        <v>0</v>
      </c>
      <c r="S43" s="17">
        <f t="shared" si="1"/>
        <v>-18.37359953703708</v>
      </c>
      <c r="T43" s="24">
        <f t="shared" si="2"/>
        <v>-67639650.65567146</v>
      </c>
    </row>
    <row r="44" spans="1:20" ht="12.75" customHeight="1">
      <c r="A44" s="11">
        <v>2016</v>
      </c>
      <c r="B44" s="34" t="s">
        <v>105</v>
      </c>
      <c r="C44" s="21">
        <v>42460</v>
      </c>
      <c r="D44" s="21">
        <v>42521</v>
      </c>
      <c r="E44" s="22">
        <v>1429640.53</v>
      </c>
      <c r="F44" s="8" t="s">
        <v>106</v>
      </c>
      <c r="G44" s="21">
        <v>42496</v>
      </c>
      <c r="H44" s="11">
        <v>52</v>
      </c>
      <c r="I44" s="23">
        <v>4</v>
      </c>
      <c r="J44" s="23">
        <v>14</v>
      </c>
      <c r="K44" s="9"/>
      <c r="L44" s="9">
        <v>42530.39525462963</v>
      </c>
      <c r="M44" s="11" t="s">
        <v>107</v>
      </c>
      <c r="N44" s="10"/>
      <c r="O44" s="10">
        <v>7065</v>
      </c>
      <c r="P44" s="20">
        <v>7977</v>
      </c>
      <c r="Q44" s="11" t="s">
        <v>108</v>
      </c>
      <c r="R44" s="19">
        <f t="shared" si="0"/>
        <v>0</v>
      </c>
      <c r="S44" s="17">
        <f t="shared" si="1"/>
        <v>9.395254629627743</v>
      </c>
      <c r="T44" s="24">
        <f t="shared" si="2"/>
        <v>13431836.808185961</v>
      </c>
    </row>
    <row r="45" spans="1:20" ht="12.75" customHeight="1">
      <c r="A45" s="11">
        <v>2016</v>
      </c>
      <c r="B45" s="48" t="s">
        <v>109</v>
      </c>
      <c r="C45" s="21">
        <v>42410</v>
      </c>
      <c r="D45" s="21">
        <v>42440</v>
      </c>
      <c r="E45" s="22">
        <v>36478</v>
      </c>
      <c r="F45" s="8">
        <v>14</v>
      </c>
      <c r="G45" s="21">
        <v>42443</v>
      </c>
      <c r="H45" s="11">
        <v>52</v>
      </c>
      <c r="I45" s="23">
        <v>4</v>
      </c>
      <c r="J45" s="23">
        <v>6</v>
      </c>
      <c r="K45" s="9"/>
      <c r="L45" s="9">
        <v>42468</v>
      </c>
      <c r="M45" s="11" t="s">
        <v>110</v>
      </c>
      <c r="N45" s="10"/>
      <c r="O45" s="10">
        <v>7091</v>
      </c>
      <c r="P45" s="20">
        <v>4672</v>
      </c>
      <c r="Q45" s="11" t="s">
        <v>111</v>
      </c>
      <c r="R45" s="19">
        <f t="shared" si="0"/>
        <v>0</v>
      </c>
      <c r="S45" s="17">
        <f t="shared" si="1"/>
        <v>28</v>
      </c>
      <c r="T45" s="24">
        <f t="shared" si="2"/>
        <v>1021384</v>
      </c>
    </row>
    <row r="46" spans="1:20" ht="12.75" customHeight="1">
      <c r="A46" s="11">
        <v>2016</v>
      </c>
      <c r="B46" s="48" t="s">
        <v>112</v>
      </c>
      <c r="C46" s="21">
        <v>42461</v>
      </c>
      <c r="D46" s="21">
        <v>42490</v>
      </c>
      <c r="E46" s="22">
        <v>1830</v>
      </c>
      <c r="F46" s="8">
        <v>33</v>
      </c>
      <c r="G46" s="21">
        <v>42492</v>
      </c>
      <c r="H46" s="11">
        <v>52</v>
      </c>
      <c r="I46" s="23">
        <v>4</v>
      </c>
      <c r="J46" s="23">
        <v>6</v>
      </c>
      <c r="K46" s="9"/>
      <c r="L46" s="9">
        <v>42522.48180555556</v>
      </c>
      <c r="M46" s="11" t="s">
        <v>113</v>
      </c>
      <c r="N46" s="10"/>
      <c r="O46" s="10">
        <v>7085</v>
      </c>
      <c r="P46" s="20">
        <v>8461</v>
      </c>
      <c r="Q46" s="11" t="s">
        <v>114</v>
      </c>
      <c r="R46" s="19">
        <f t="shared" si="0"/>
        <v>0</v>
      </c>
      <c r="S46" s="17">
        <f t="shared" si="1"/>
        <v>32.48180555555882</v>
      </c>
      <c r="T46" s="24">
        <f t="shared" si="2"/>
        <v>59441.70416667264</v>
      </c>
    </row>
    <row r="47" spans="1:20" ht="12.75" customHeight="1">
      <c r="A47" s="11">
        <v>2016</v>
      </c>
      <c r="B47" s="48" t="s">
        <v>115</v>
      </c>
      <c r="C47" s="21">
        <v>42500</v>
      </c>
      <c r="D47" s="21">
        <v>42530</v>
      </c>
      <c r="E47" s="22">
        <v>36478</v>
      </c>
      <c r="F47" s="8">
        <v>38</v>
      </c>
      <c r="G47" s="21">
        <v>42507</v>
      </c>
      <c r="H47" s="11">
        <v>52</v>
      </c>
      <c r="I47" s="23">
        <v>4</v>
      </c>
      <c r="J47" s="23">
        <v>6</v>
      </c>
      <c r="K47" s="9"/>
      <c r="L47" s="9">
        <v>42543.485659722224</v>
      </c>
      <c r="M47" s="11" t="s">
        <v>110</v>
      </c>
      <c r="N47" s="10"/>
      <c r="O47" s="10">
        <v>7091</v>
      </c>
      <c r="P47" s="20">
        <v>8911</v>
      </c>
      <c r="Q47" s="11" t="s">
        <v>116</v>
      </c>
      <c r="R47" s="19">
        <f t="shared" si="0"/>
        <v>0</v>
      </c>
      <c r="S47" s="17">
        <f t="shared" si="1"/>
        <v>13.485659722224227</v>
      </c>
      <c r="T47" s="24">
        <f t="shared" si="2"/>
        <v>491929.8953472953</v>
      </c>
    </row>
    <row r="48" spans="1:20" ht="12.75" customHeight="1">
      <c r="A48" s="11">
        <v>2016</v>
      </c>
      <c r="B48" s="48" t="s">
        <v>117</v>
      </c>
      <c r="C48" s="21">
        <v>42465</v>
      </c>
      <c r="D48" s="21">
        <v>42495</v>
      </c>
      <c r="E48" s="22">
        <v>896.7</v>
      </c>
      <c r="F48" s="8">
        <v>26</v>
      </c>
      <c r="G48" s="21">
        <v>42471</v>
      </c>
      <c r="H48" s="11">
        <v>52</v>
      </c>
      <c r="I48" s="23">
        <v>4</v>
      </c>
      <c r="J48" s="23">
        <v>6</v>
      </c>
      <c r="K48" s="9"/>
      <c r="L48" s="9">
        <v>42509</v>
      </c>
      <c r="M48" s="11" t="s">
        <v>118</v>
      </c>
      <c r="N48" s="10"/>
      <c r="O48" s="10">
        <v>7157</v>
      </c>
      <c r="P48" s="20">
        <v>7791</v>
      </c>
      <c r="Q48" s="11" t="s">
        <v>119</v>
      </c>
      <c r="R48" s="19">
        <f t="shared" si="0"/>
        <v>0</v>
      </c>
      <c r="S48" s="17">
        <f t="shared" si="1"/>
        <v>14</v>
      </c>
      <c r="T48" s="24">
        <f t="shared" si="2"/>
        <v>12553.800000000001</v>
      </c>
    </row>
    <row r="49" spans="1:20" ht="12.75" customHeight="1">
      <c r="A49" s="11">
        <v>2016</v>
      </c>
      <c r="B49" s="48" t="s">
        <v>120</v>
      </c>
      <c r="C49" s="21">
        <v>42319</v>
      </c>
      <c r="D49" s="21">
        <v>42379</v>
      </c>
      <c r="E49" s="22">
        <v>178059</v>
      </c>
      <c r="F49" s="8">
        <v>13</v>
      </c>
      <c r="G49" s="21">
        <v>42439</v>
      </c>
      <c r="H49" s="11">
        <v>52</v>
      </c>
      <c r="I49" s="23">
        <v>4</v>
      </c>
      <c r="J49" s="23">
        <v>6</v>
      </c>
      <c r="K49" s="9"/>
      <c r="L49" s="9">
        <v>42468</v>
      </c>
      <c r="M49" s="11" t="s">
        <v>87</v>
      </c>
      <c r="N49" s="10"/>
      <c r="O49" s="10">
        <v>7197</v>
      </c>
      <c r="P49" s="20">
        <v>4643</v>
      </c>
      <c r="Q49" s="11" t="s">
        <v>121</v>
      </c>
      <c r="R49" s="19">
        <f t="shared" si="0"/>
        <v>0</v>
      </c>
      <c r="S49" s="17">
        <f t="shared" si="1"/>
        <v>89</v>
      </c>
      <c r="T49" s="24">
        <f t="shared" si="2"/>
        <v>15847251</v>
      </c>
    </row>
    <row r="50" spans="1:20" ht="12.75" customHeight="1">
      <c r="A50" s="11">
        <v>2016</v>
      </c>
      <c r="B50" s="48" t="s">
        <v>122</v>
      </c>
      <c r="C50" s="21">
        <v>42319</v>
      </c>
      <c r="D50" s="21">
        <v>42379</v>
      </c>
      <c r="E50" s="22">
        <v>34709</v>
      </c>
      <c r="F50" s="8">
        <v>13</v>
      </c>
      <c r="G50" s="21">
        <v>42439</v>
      </c>
      <c r="H50" s="11">
        <v>52</v>
      </c>
      <c r="I50" s="23">
        <v>4</v>
      </c>
      <c r="J50" s="23">
        <v>6</v>
      </c>
      <c r="K50" s="9"/>
      <c r="L50" s="9">
        <v>42468</v>
      </c>
      <c r="M50" s="11" t="s">
        <v>87</v>
      </c>
      <c r="N50" s="10"/>
      <c r="O50" s="10">
        <v>7197</v>
      </c>
      <c r="P50" s="20">
        <v>4648</v>
      </c>
      <c r="Q50" s="11" t="s">
        <v>121</v>
      </c>
      <c r="R50" s="19">
        <f t="shared" si="0"/>
        <v>0</v>
      </c>
      <c r="S50" s="17">
        <f t="shared" si="1"/>
        <v>89</v>
      </c>
      <c r="T50" s="24">
        <f t="shared" si="2"/>
        <v>3089101</v>
      </c>
    </row>
    <row r="51" spans="1:20" ht="12.75" customHeight="1">
      <c r="A51" s="11">
        <v>2016</v>
      </c>
      <c r="B51" s="48" t="s">
        <v>123</v>
      </c>
      <c r="C51" s="21">
        <v>42398</v>
      </c>
      <c r="D51" s="21">
        <v>42458</v>
      </c>
      <c r="E51" s="22">
        <v>21872.16</v>
      </c>
      <c r="F51" s="8">
        <v>12</v>
      </c>
      <c r="G51" s="21">
        <v>42439</v>
      </c>
      <c r="H51" s="11">
        <v>52</v>
      </c>
      <c r="I51" s="23">
        <v>4</v>
      </c>
      <c r="J51" s="23">
        <v>6</v>
      </c>
      <c r="K51" s="9"/>
      <c r="L51" s="9">
        <v>42496</v>
      </c>
      <c r="M51" s="11" t="s">
        <v>124</v>
      </c>
      <c r="N51" s="10"/>
      <c r="O51" s="10">
        <v>7085</v>
      </c>
      <c r="P51" s="20">
        <v>6773</v>
      </c>
      <c r="Q51" s="11"/>
      <c r="R51" s="19">
        <f t="shared" si="0"/>
        <v>0</v>
      </c>
      <c r="S51" s="17">
        <f t="shared" si="1"/>
        <v>38</v>
      </c>
      <c r="T51" s="24">
        <f t="shared" si="2"/>
        <v>831142.08</v>
      </c>
    </row>
    <row r="52" spans="1:20" ht="12.75" customHeight="1">
      <c r="A52" s="11">
        <v>2016</v>
      </c>
      <c r="B52" s="48" t="s">
        <v>125</v>
      </c>
      <c r="C52" s="21">
        <v>42366</v>
      </c>
      <c r="D52" s="21">
        <v>42426</v>
      </c>
      <c r="E52" s="22">
        <v>28257.59</v>
      </c>
      <c r="F52" s="8">
        <v>117</v>
      </c>
      <c r="G52" s="21">
        <v>42452</v>
      </c>
      <c r="H52" s="11">
        <v>52</v>
      </c>
      <c r="I52" s="23">
        <v>4</v>
      </c>
      <c r="J52" s="23">
        <v>8</v>
      </c>
      <c r="K52" s="9"/>
      <c r="L52" s="9">
        <v>42474.48027777778</v>
      </c>
      <c r="M52" s="11" t="s">
        <v>34</v>
      </c>
      <c r="N52" s="10"/>
      <c r="O52" s="10">
        <v>7081</v>
      </c>
      <c r="P52" s="20">
        <v>5362</v>
      </c>
      <c r="Q52" s="11" t="s">
        <v>126</v>
      </c>
      <c r="R52" s="19">
        <f t="shared" si="0"/>
        <v>0</v>
      </c>
      <c r="S52" s="17">
        <f t="shared" si="1"/>
        <v>48.48027777778043</v>
      </c>
      <c r="T52" s="24">
        <f t="shared" si="2"/>
        <v>1369935.8125306305</v>
      </c>
    </row>
    <row r="53" spans="1:20" ht="12.75" customHeight="1">
      <c r="A53" s="11">
        <v>2016</v>
      </c>
      <c r="B53" s="48" t="s">
        <v>125</v>
      </c>
      <c r="C53" s="21">
        <v>42366</v>
      </c>
      <c r="D53" s="21">
        <v>42426</v>
      </c>
      <c r="E53" s="22">
        <v>13934.89</v>
      </c>
      <c r="F53" s="8">
        <v>117</v>
      </c>
      <c r="G53" s="21">
        <v>42452</v>
      </c>
      <c r="H53" s="11">
        <v>52</v>
      </c>
      <c r="I53" s="23">
        <v>4</v>
      </c>
      <c r="J53" s="23">
        <v>8</v>
      </c>
      <c r="K53" s="9"/>
      <c r="L53" s="9">
        <v>42474.48027777778</v>
      </c>
      <c r="M53" s="11" t="s">
        <v>34</v>
      </c>
      <c r="N53" s="10"/>
      <c r="O53" s="10">
        <v>7081</v>
      </c>
      <c r="P53" s="20">
        <v>5366</v>
      </c>
      <c r="Q53" s="11" t="s">
        <v>126</v>
      </c>
      <c r="R53" s="19">
        <f t="shared" si="0"/>
        <v>0</v>
      </c>
      <c r="S53" s="17">
        <f t="shared" si="1"/>
        <v>48.48027777778043</v>
      </c>
      <c r="T53" s="24">
        <f t="shared" si="2"/>
        <v>675567.3380028147</v>
      </c>
    </row>
    <row r="54" spans="1:20" ht="12.75" customHeight="1">
      <c r="A54" s="11">
        <v>2016</v>
      </c>
      <c r="B54" s="48" t="s">
        <v>127</v>
      </c>
      <c r="C54" s="21">
        <v>42384</v>
      </c>
      <c r="D54" s="21">
        <v>42444</v>
      </c>
      <c r="E54" s="22">
        <v>42944</v>
      </c>
      <c r="F54" s="8">
        <v>121</v>
      </c>
      <c r="G54" s="21">
        <v>42452</v>
      </c>
      <c r="H54" s="11">
        <v>52</v>
      </c>
      <c r="I54" s="23">
        <v>4</v>
      </c>
      <c r="J54" s="23">
        <v>8</v>
      </c>
      <c r="K54" s="9"/>
      <c r="L54" s="9">
        <v>42478.37645833333</v>
      </c>
      <c r="M54" s="11" t="s">
        <v>34</v>
      </c>
      <c r="N54" s="10"/>
      <c r="O54" s="10">
        <v>7081</v>
      </c>
      <c r="P54" s="20">
        <v>5427</v>
      </c>
      <c r="Q54" s="11" t="s">
        <v>126</v>
      </c>
      <c r="R54" s="19">
        <f t="shared" si="0"/>
        <v>0</v>
      </c>
      <c r="S54" s="17">
        <f t="shared" si="1"/>
        <v>34.376458333332266</v>
      </c>
      <c r="T54" s="24">
        <f t="shared" si="2"/>
        <v>1476262.6266666208</v>
      </c>
    </row>
    <row r="55" spans="1:20" ht="12.75" customHeight="1">
      <c r="A55" s="11">
        <v>2016</v>
      </c>
      <c r="B55" s="48" t="s">
        <v>128</v>
      </c>
      <c r="C55" s="21">
        <v>42412</v>
      </c>
      <c r="D55" s="21">
        <v>42472</v>
      </c>
      <c r="E55" s="22">
        <v>64416</v>
      </c>
      <c r="F55" s="8">
        <v>121</v>
      </c>
      <c r="G55" s="21">
        <v>42452</v>
      </c>
      <c r="H55" s="11">
        <v>52</v>
      </c>
      <c r="I55" s="23">
        <v>4</v>
      </c>
      <c r="J55" s="23">
        <v>8</v>
      </c>
      <c r="K55" s="9"/>
      <c r="L55" s="9">
        <v>42496.404641203706</v>
      </c>
      <c r="M55" s="11" t="s">
        <v>34</v>
      </c>
      <c r="N55" s="10"/>
      <c r="O55" s="10">
        <v>7081</v>
      </c>
      <c r="P55" s="20">
        <v>6740</v>
      </c>
      <c r="Q55" s="11" t="s">
        <v>126</v>
      </c>
      <c r="R55" s="19">
        <f t="shared" si="0"/>
        <v>0</v>
      </c>
      <c r="S55" s="17">
        <f t="shared" si="1"/>
        <v>24.404641203705978</v>
      </c>
      <c r="T55" s="24">
        <f t="shared" si="2"/>
        <v>1572049.3677779243</v>
      </c>
    </row>
    <row r="56" spans="1:20" ht="12.75" customHeight="1">
      <c r="A56" s="11">
        <v>2016</v>
      </c>
      <c r="B56" s="48" t="s">
        <v>129</v>
      </c>
      <c r="C56" s="21">
        <v>42439</v>
      </c>
      <c r="D56" s="21">
        <v>42499</v>
      </c>
      <c r="E56" s="22">
        <v>64416</v>
      </c>
      <c r="F56" s="8">
        <v>127</v>
      </c>
      <c r="G56" s="21">
        <v>42458</v>
      </c>
      <c r="H56" s="11">
        <v>52</v>
      </c>
      <c r="I56" s="23">
        <v>4</v>
      </c>
      <c r="J56" s="23">
        <v>8</v>
      </c>
      <c r="K56" s="9"/>
      <c r="L56" s="9">
        <v>42496.404641203706</v>
      </c>
      <c r="M56" s="11" t="s">
        <v>34</v>
      </c>
      <c r="N56" s="10"/>
      <c r="O56" s="10">
        <v>7081</v>
      </c>
      <c r="P56" s="20">
        <v>6740</v>
      </c>
      <c r="Q56" s="11" t="s">
        <v>126</v>
      </c>
      <c r="R56" s="19">
        <f t="shared" si="0"/>
        <v>0</v>
      </c>
      <c r="S56" s="17">
        <f t="shared" si="1"/>
        <v>-2.595358796294022</v>
      </c>
      <c r="T56" s="24">
        <f t="shared" si="2"/>
        <v>-167182.6322220757</v>
      </c>
    </row>
    <row r="57" spans="1:20" ht="12.75" customHeight="1">
      <c r="A57" s="11">
        <v>2016</v>
      </c>
      <c r="B57" s="48" t="s">
        <v>130</v>
      </c>
      <c r="C57" s="21">
        <v>42460</v>
      </c>
      <c r="D57" s="21">
        <v>42521</v>
      </c>
      <c r="E57" s="22">
        <v>2257</v>
      </c>
      <c r="F57" s="8">
        <v>10</v>
      </c>
      <c r="G57" s="21">
        <v>42492</v>
      </c>
      <c r="H57" s="11">
        <v>52</v>
      </c>
      <c r="I57" s="23">
        <v>4</v>
      </c>
      <c r="J57" s="23">
        <v>5</v>
      </c>
      <c r="K57" s="9"/>
      <c r="L57" s="9">
        <v>42522</v>
      </c>
      <c r="M57" s="11" t="s">
        <v>131</v>
      </c>
      <c r="N57" s="10"/>
      <c r="O57" s="10">
        <v>7191</v>
      </c>
      <c r="P57" s="20">
        <v>8438</v>
      </c>
      <c r="Q57" s="11"/>
      <c r="R57" s="19">
        <f t="shared" si="0"/>
        <v>0</v>
      </c>
      <c r="S57" s="17">
        <f t="shared" si="1"/>
        <v>1</v>
      </c>
      <c r="T57" s="24">
        <f t="shared" si="2"/>
        <v>2257</v>
      </c>
    </row>
    <row r="58" spans="1:20" ht="12.75" customHeight="1">
      <c r="A58" s="11">
        <v>2016</v>
      </c>
      <c r="B58" s="48" t="s">
        <v>132</v>
      </c>
      <c r="C58" s="21">
        <v>42460</v>
      </c>
      <c r="D58" s="21">
        <v>42521</v>
      </c>
      <c r="E58" s="22">
        <v>2257</v>
      </c>
      <c r="F58" s="8">
        <v>10</v>
      </c>
      <c r="G58" s="21">
        <v>42492</v>
      </c>
      <c r="H58" s="11">
        <v>52</v>
      </c>
      <c r="I58" s="23">
        <v>4</v>
      </c>
      <c r="J58" s="23">
        <v>5</v>
      </c>
      <c r="K58" s="9"/>
      <c r="L58" s="9">
        <v>42522</v>
      </c>
      <c r="M58" s="11" t="s">
        <v>131</v>
      </c>
      <c r="N58" s="10"/>
      <c r="O58" s="10">
        <v>7191</v>
      </c>
      <c r="P58" s="20">
        <v>8438</v>
      </c>
      <c r="Q58" s="11"/>
      <c r="R58" s="19">
        <f t="shared" si="0"/>
        <v>0</v>
      </c>
      <c r="S58" s="17">
        <f t="shared" si="1"/>
        <v>1</v>
      </c>
      <c r="T58" s="24">
        <f t="shared" si="2"/>
        <v>2257</v>
      </c>
    </row>
    <row r="59" spans="1:20" ht="12.75" customHeight="1">
      <c r="A59" s="11">
        <v>2016</v>
      </c>
      <c r="B59" s="48" t="s">
        <v>133</v>
      </c>
      <c r="C59" s="21">
        <v>42424</v>
      </c>
      <c r="D59" s="21">
        <v>42490</v>
      </c>
      <c r="E59" s="22">
        <v>732</v>
      </c>
      <c r="F59" s="8">
        <v>12</v>
      </c>
      <c r="G59" s="21">
        <v>42500</v>
      </c>
      <c r="H59" s="11">
        <v>52</v>
      </c>
      <c r="I59" s="23">
        <v>4</v>
      </c>
      <c r="J59" s="23">
        <v>5</v>
      </c>
      <c r="K59" s="9">
        <v>42514</v>
      </c>
      <c r="L59" s="9">
        <v>42535.3578125</v>
      </c>
      <c r="M59" s="11" t="s">
        <v>131</v>
      </c>
      <c r="N59" s="10"/>
      <c r="O59" s="10">
        <v>7171</v>
      </c>
      <c r="P59" s="20">
        <v>9016</v>
      </c>
      <c r="Q59" s="11"/>
      <c r="R59" s="19">
        <f t="shared" si="0"/>
        <v>24</v>
      </c>
      <c r="S59" s="17">
        <f t="shared" si="1"/>
        <v>21.357812499998545</v>
      </c>
      <c r="T59" s="24">
        <f t="shared" si="2"/>
        <v>15633.918749998935</v>
      </c>
    </row>
    <row r="60" spans="1:20" ht="12.75" customHeight="1">
      <c r="A60" s="11">
        <v>2016</v>
      </c>
      <c r="B60" s="10">
        <v>9</v>
      </c>
      <c r="C60" s="9">
        <v>42521</v>
      </c>
      <c r="D60" s="21">
        <v>42551</v>
      </c>
      <c r="E60" s="13">
        <v>1027.48</v>
      </c>
      <c r="F60" s="7">
        <v>162</v>
      </c>
      <c r="G60" s="9">
        <v>42572</v>
      </c>
      <c r="H60" s="11">
        <v>52</v>
      </c>
      <c r="I60" s="23">
        <v>4</v>
      </c>
      <c r="J60" s="23">
        <v>0</v>
      </c>
      <c r="K60" s="9"/>
      <c r="L60" s="9">
        <v>42577.50986111111</v>
      </c>
      <c r="M60" s="11"/>
      <c r="N60" s="10"/>
      <c r="O60" s="10"/>
      <c r="P60" s="20">
        <v>12054</v>
      </c>
      <c r="Q60" s="11"/>
      <c r="R60" s="19">
        <f t="shared" si="0"/>
        <v>0</v>
      </c>
      <c r="S60" s="17">
        <f t="shared" si="1"/>
        <v>26.509861111109785</v>
      </c>
      <c r="T60" s="24">
        <f t="shared" si="2"/>
        <v>27238.352094443082</v>
      </c>
    </row>
    <row r="61" spans="1:20" ht="12.75" customHeight="1">
      <c r="A61" s="11">
        <v>2016</v>
      </c>
      <c r="B61" s="10">
        <v>10</v>
      </c>
      <c r="C61" s="9">
        <v>42521</v>
      </c>
      <c r="D61" s="21">
        <v>42551</v>
      </c>
      <c r="E61" s="13">
        <v>1027.48</v>
      </c>
      <c r="F61" s="7">
        <v>162</v>
      </c>
      <c r="G61" s="9">
        <v>42572</v>
      </c>
      <c r="H61" s="11">
        <v>52</v>
      </c>
      <c r="I61" s="23">
        <v>4</v>
      </c>
      <c r="J61" s="23">
        <v>0</v>
      </c>
      <c r="K61" s="9"/>
      <c r="L61" s="9">
        <v>42577.50986111111</v>
      </c>
      <c r="M61" s="11"/>
      <c r="N61" s="10"/>
      <c r="O61" s="10"/>
      <c r="P61" s="20">
        <v>12054</v>
      </c>
      <c r="Q61" s="11"/>
      <c r="R61" s="19">
        <f t="shared" si="0"/>
        <v>0</v>
      </c>
      <c r="S61" s="17">
        <f t="shared" si="1"/>
        <v>26.509861111109785</v>
      </c>
      <c r="T61" s="24">
        <f t="shared" si="2"/>
        <v>27238.352094443082</v>
      </c>
    </row>
    <row r="62" spans="1:20" ht="12.75" customHeight="1">
      <c r="A62" s="11">
        <v>2016</v>
      </c>
      <c r="B62" s="10">
        <v>11</v>
      </c>
      <c r="C62" s="21">
        <v>42521</v>
      </c>
      <c r="D62" s="21">
        <v>42551</v>
      </c>
      <c r="E62" s="13">
        <v>1027.48</v>
      </c>
      <c r="F62" s="7">
        <v>162</v>
      </c>
      <c r="G62" s="9">
        <v>42572</v>
      </c>
      <c r="H62" s="11">
        <v>52</v>
      </c>
      <c r="I62" s="23">
        <v>4</v>
      </c>
      <c r="J62" s="23">
        <v>0</v>
      </c>
      <c r="K62" s="9"/>
      <c r="L62" s="9">
        <v>42577.50986111111</v>
      </c>
      <c r="M62" s="11"/>
      <c r="N62" s="10"/>
      <c r="O62" s="10"/>
      <c r="P62" s="20">
        <v>12054</v>
      </c>
      <c r="Q62" s="11"/>
      <c r="R62" s="19">
        <f t="shared" si="0"/>
        <v>0</v>
      </c>
      <c r="S62" s="17">
        <f t="shared" si="1"/>
        <v>26.509861111109785</v>
      </c>
      <c r="T62" s="24">
        <f t="shared" si="2"/>
        <v>27238.352094443082</v>
      </c>
    </row>
    <row r="63" spans="1:20" ht="12.75" customHeight="1">
      <c r="A63" s="11">
        <v>2016</v>
      </c>
      <c r="B63" s="10">
        <v>12</v>
      </c>
      <c r="C63" s="21">
        <v>42521</v>
      </c>
      <c r="D63" s="21">
        <v>42551</v>
      </c>
      <c r="E63" s="13">
        <v>1106.28</v>
      </c>
      <c r="F63" s="7">
        <v>162</v>
      </c>
      <c r="G63" s="9">
        <v>42572</v>
      </c>
      <c r="H63" s="11">
        <v>52</v>
      </c>
      <c r="I63" s="23">
        <v>4</v>
      </c>
      <c r="J63" s="23">
        <v>0</v>
      </c>
      <c r="K63" s="9"/>
      <c r="L63" s="9">
        <v>42577.50986111111</v>
      </c>
      <c r="M63" s="11"/>
      <c r="N63" s="10"/>
      <c r="O63" s="10"/>
      <c r="P63" s="20">
        <v>12054</v>
      </c>
      <c r="Q63" s="11"/>
      <c r="R63" s="19">
        <f t="shared" si="0"/>
        <v>0</v>
      </c>
      <c r="S63" s="17">
        <f t="shared" si="1"/>
        <v>26.509861111109785</v>
      </c>
      <c r="T63" s="24">
        <f t="shared" si="2"/>
        <v>29327.32914999853</v>
      </c>
    </row>
    <row r="64" spans="1:20" ht="12.75" customHeight="1">
      <c r="A64" s="11">
        <v>2016</v>
      </c>
      <c r="B64" s="10">
        <v>13</v>
      </c>
      <c r="C64" s="21">
        <v>42521</v>
      </c>
      <c r="D64" s="21">
        <v>42551</v>
      </c>
      <c r="E64" s="13">
        <v>1345.48</v>
      </c>
      <c r="F64" s="7">
        <v>162</v>
      </c>
      <c r="G64" s="9">
        <v>42572</v>
      </c>
      <c r="H64" s="11">
        <v>52</v>
      </c>
      <c r="I64" s="23">
        <v>4</v>
      </c>
      <c r="J64" s="23">
        <v>0</v>
      </c>
      <c r="K64" s="9"/>
      <c r="L64" s="9">
        <v>42577.50986111111</v>
      </c>
      <c r="M64" s="11"/>
      <c r="N64" s="10"/>
      <c r="O64" s="10"/>
      <c r="P64" s="20">
        <v>12054</v>
      </c>
      <c r="Q64" s="11"/>
      <c r="R64" s="19">
        <f t="shared" si="0"/>
        <v>0</v>
      </c>
      <c r="S64" s="17">
        <f t="shared" si="1"/>
        <v>26.509861111109785</v>
      </c>
      <c r="T64" s="24">
        <f t="shared" si="2"/>
        <v>35668.487927776</v>
      </c>
    </row>
    <row r="65" spans="1:20" ht="12.75" customHeight="1">
      <c r="A65" s="11">
        <v>2016</v>
      </c>
      <c r="B65" s="10">
        <v>14</v>
      </c>
      <c r="C65" s="21">
        <v>42521</v>
      </c>
      <c r="D65" s="21">
        <v>42551</v>
      </c>
      <c r="E65" s="13">
        <v>1147.08</v>
      </c>
      <c r="F65" s="7">
        <v>162</v>
      </c>
      <c r="G65" s="9">
        <v>42572</v>
      </c>
      <c r="H65" s="11">
        <v>52</v>
      </c>
      <c r="I65" s="23">
        <v>4</v>
      </c>
      <c r="J65" s="23">
        <v>0</v>
      </c>
      <c r="K65" s="9"/>
      <c r="L65" s="9">
        <v>42577.50986111111</v>
      </c>
      <c r="M65" s="11"/>
      <c r="N65" s="10"/>
      <c r="O65" s="10"/>
      <c r="P65" s="20">
        <v>12054</v>
      </c>
      <c r="Q65" s="11"/>
      <c r="R65" s="19">
        <f t="shared" si="0"/>
        <v>0</v>
      </c>
      <c r="S65" s="17">
        <f t="shared" si="1"/>
        <v>26.509861111109785</v>
      </c>
      <c r="T65" s="24">
        <f t="shared" si="2"/>
        <v>30408.93148333181</v>
      </c>
    </row>
    <row r="66" spans="1:20" ht="12.75" customHeight="1">
      <c r="A66" s="11">
        <v>2016</v>
      </c>
      <c r="B66" s="10">
        <v>15</v>
      </c>
      <c r="C66" s="21">
        <v>42521</v>
      </c>
      <c r="D66" s="21">
        <v>42551</v>
      </c>
      <c r="E66" s="13">
        <v>1477.04</v>
      </c>
      <c r="F66" s="7">
        <v>162</v>
      </c>
      <c r="G66" s="9">
        <v>42572</v>
      </c>
      <c r="H66" s="11">
        <v>52</v>
      </c>
      <c r="I66" s="23">
        <v>4</v>
      </c>
      <c r="J66" s="23">
        <v>0</v>
      </c>
      <c r="K66" s="9"/>
      <c r="L66" s="9">
        <v>42577.50986111111</v>
      </c>
      <c r="M66" s="11"/>
      <c r="N66" s="10"/>
      <c r="O66" s="10"/>
      <c r="P66" s="20">
        <v>12054</v>
      </c>
      <c r="Q66" s="11"/>
      <c r="R66" s="19">
        <f t="shared" si="0"/>
        <v>0</v>
      </c>
      <c r="S66" s="17">
        <f t="shared" si="1"/>
        <v>26.509861111109785</v>
      </c>
      <c r="T66" s="24">
        <f t="shared" si="2"/>
        <v>39156.1252555536</v>
      </c>
    </row>
    <row r="67" spans="1:20" ht="12.75" customHeight="1">
      <c r="A67" s="11">
        <v>2016</v>
      </c>
      <c r="B67" s="10">
        <v>50</v>
      </c>
      <c r="C67" s="9">
        <v>42577</v>
      </c>
      <c r="D67" s="21">
        <v>42607</v>
      </c>
      <c r="E67" s="13">
        <v>2202.45</v>
      </c>
      <c r="F67" s="7">
        <v>166</v>
      </c>
      <c r="G67" s="9">
        <v>42580</v>
      </c>
      <c r="H67" s="11">
        <v>52</v>
      </c>
      <c r="I67" s="23">
        <v>4</v>
      </c>
      <c r="J67" s="23">
        <v>0</v>
      </c>
      <c r="K67" s="9"/>
      <c r="L67" s="9">
        <v>42585.41273148148</v>
      </c>
      <c r="M67" s="11"/>
      <c r="N67" s="10"/>
      <c r="O67" s="10"/>
      <c r="P67" s="20">
        <v>12430</v>
      </c>
      <c r="Q67" s="11"/>
      <c r="R67" s="19">
        <f t="shared" si="0"/>
        <v>0</v>
      </c>
      <c r="S67" s="17">
        <f t="shared" si="1"/>
        <v>-21.587268518516794</v>
      </c>
      <c r="T67" s="24">
        <f t="shared" si="2"/>
        <v>-47544.87954860731</v>
      </c>
    </row>
    <row r="68" spans="1:20" ht="12.75" customHeight="1">
      <c r="A68" s="11">
        <v>2016</v>
      </c>
      <c r="B68" s="10">
        <v>49</v>
      </c>
      <c r="C68" s="9">
        <v>42577</v>
      </c>
      <c r="D68" s="21">
        <v>42607</v>
      </c>
      <c r="E68" s="13">
        <v>2202.45</v>
      </c>
      <c r="F68" s="7">
        <v>167</v>
      </c>
      <c r="G68" s="9">
        <v>42580</v>
      </c>
      <c r="H68" s="11">
        <v>52</v>
      </c>
      <c r="I68" s="23">
        <v>4</v>
      </c>
      <c r="J68" s="23">
        <v>0</v>
      </c>
      <c r="K68" s="9"/>
      <c r="L68" s="9">
        <v>42585.41273148148</v>
      </c>
      <c r="M68" s="11"/>
      <c r="N68" s="10"/>
      <c r="O68" s="10"/>
      <c r="P68" s="20">
        <v>12433</v>
      </c>
      <c r="Q68" s="11"/>
      <c r="R68" s="19">
        <f aca="true" t="shared" si="3" ref="R68:R110">IF((K68-D68)&lt;0,0,K68-D68)</f>
        <v>0</v>
      </c>
      <c r="S68" s="17">
        <f aca="true" t="shared" si="4" ref="S68:S110">L68-D68-R68</f>
        <v>-21.587268518516794</v>
      </c>
      <c r="T68" s="24">
        <f aca="true" t="shared" si="5" ref="T68:T110">+S68*E68</f>
        <v>-47544.87954860731</v>
      </c>
    </row>
    <row r="69" spans="1:20" ht="12.75" customHeight="1">
      <c r="A69" s="11">
        <v>2016</v>
      </c>
      <c r="B69" s="10">
        <v>47</v>
      </c>
      <c r="C69" s="9">
        <v>42577</v>
      </c>
      <c r="D69" s="9">
        <v>42607</v>
      </c>
      <c r="E69" s="13">
        <v>2996.94</v>
      </c>
      <c r="F69" s="7">
        <v>168</v>
      </c>
      <c r="G69" s="9">
        <v>42580</v>
      </c>
      <c r="H69" s="11">
        <v>52</v>
      </c>
      <c r="I69" s="23">
        <v>4</v>
      </c>
      <c r="J69" s="23">
        <v>0</v>
      </c>
      <c r="K69" s="9"/>
      <c r="L69" s="9">
        <v>42585.41273148148</v>
      </c>
      <c r="M69" s="11"/>
      <c r="N69" s="10"/>
      <c r="O69" s="10"/>
      <c r="P69" s="20">
        <v>12434</v>
      </c>
      <c r="Q69" s="11"/>
      <c r="R69" s="19">
        <f t="shared" si="3"/>
        <v>0</v>
      </c>
      <c r="S69" s="17">
        <f t="shared" si="4"/>
        <v>-21.587268518516794</v>
      </c>
      <c r="T69" s="24">
        <f t="shared" si="5"/>
        <v>-64695.74851388372</v>
      </c>
    </row>
    <row r="70" spans="1:20" ht="12.75" customHeight="1">
      <c r="A70" s="11">
        <v>2016</v>
      </c>
      <c r="B70" s="49">
        <v>48</v>
      </c>
      <c r="C70" s="21">
        <v>42577</v>
      </c>
      <c r="D70" s="21">
        <v>42607</v>
      </c>
      <c r="E70" s="22">
        <v>1874.82</v>
      </c>
      <c r="F70" s="8">
        <v>168</v>
      </c>
      <c r="G70" s="21">
        <v>42580</v>
      </c>
      <c r="H70" s="11">
        <v>52</v>
      </c>
      <c r="I70" s="23">
        <v>4</v>
      </c>
      <c r="J70" s="23">
        <v>0</v>
      </c>
      <c r="K70" s="9"/>
      <c r="L70" s="9">
        <v>42585.41273148148</v>
      </c>
      <c r="M70" s="11"/>
      <c r="N70" s="10"/>
      <c r="O70" s="10"/>
      <c r="P70" s="20">
        <v>12434</v>
      </c>
      <c r="Q70" s="11"/>
      <c r="R70" s="19">
        <f t="shared" si="3"/>
        <v>0</v>
      </c>
      <c r="S70" s="17">
        <f t="shared" si="4"/>
        <v>-21.587268518516794</v>
      </c>
      <c r="T70" s="24">
        <f t="shared" si="5"/>
        <v>-40472.24276388565</v>
      </c>
    </row>
    <row r="71" spans="1:20" ht="12.75" customHeight="1">
      <c r="A71" s="11">
        <v>2016</v>
      </c>
      <c r="B71" s="49">
        <v>12</v>
      </c>
      <c r="C71" s="21">
        <v>42577</v>
      </c>
      <c r="D71" s="21">
        <v>42607</v>
      </c>
      <c r="E71" s="22">
        <v>2492.53</v>
      </c>
      <c r="F71" s="8">
        <v>170</v>
      </c>
      <c r="G71" s="21">
        <v>42580</v>
      </c>
      <c r="H71" s="11">
        <v>52</v>
      </c>
      <c r="I71" s="23">
        <v>4</v>
      </c>
      <c r="J71" s="23">
        <v>0</v>
      </c>
      <c r="K71" s="9"/>
      <c r="L71" s="9">
        <v>42585.41273148148</v>
      </c>
      <c r="M71" s="11"/>
      <c r="N71" s="10"/>
      <c r="O71" s="10"/>
      <c r="P71" s="20">
        <v>12441</v>
      </c>
      <c r="Q71" s="11"/>
      <c r="R71" s="19">
        <f t="shared" si="3"/>
        <v>0</v>
      </c>
      <c r="S71" s="17">
        <f t="shared" si="4"/>
        <v>-21.587268518516794</v>
      </c>
      <c r="T71" s="24">
        <f t="shared" si="5"/>
        <v>-53806.91440045867</v>
      </c>
    </row>
    <row r="72" spans="1:20" ht="12.75" customHeight="1">
      <c r="A72" s="11">
        <v>2016</v>
      </c>
      <c r="B72" s="49">
        <v>13</v>
      </c>
      <c r="C72" s="21">
        <v>42578</v>
      </c>
      <c r="D72" s="21">
        <v>42608</v>
      </c>
      <c r="E72" s="22">
        <v>2492.53</v>
      </c>
      <c r="F72" s="8">
        <v>175</v>
      </c>
      <c r="G72" s="21">
        <v>42580</v>
      </c>
      <c r="H72" s="11">
        <v>52</v>
      </c>
      <c r="I72" s="23">
        <v>4</v>
      </c>
      <c r="J72" s="23">
        <v>0</v>
      </c>
      <c r="K72" s="9"/>
      <c r="L72" s="9">
        <v>42585.41273148148</v>
      </c>
      <c r="M72" s="11"/>
      <c r="N72" s="10"/>
      <c r="O72" s="10"/>
      <c r="P72" s="20">
        <v>12458</v>
      </c>
      <c r="Q72" s="11"/>
      <c r="R72" s="19">
        <f t="shared" si="3"/>
        <v>0</v>
      </c>
      <c r="S72" s="17">
        <f t="shared" si="4"/>
        <v>-22.587268518516794</v>
      </c>
      <c r="T72" s="24">
        <f t="shared" si="5"/>
        <v>-56299.44440045867</v>
      </c>
    </row>
    <row r="73" spans="1:20" ht="12.75" customHeight="1">
      <c r="A73" s="11">
        <v>2016</v>
      </c>
      <c r="B73" s="49">
        <v>7</v>
      </c>
      <c r="C73" s="21">
        <v>42578</v>
      </c>
      <c r="D73" s="21">
        <v>42608</v>
      </c>
      <c r="E73" s="22">
        <v>38064</v>
      </c>
      <c r="F73" s="8">
        <v>180</v>
      </c>
      <c r="G73" s="21">
        <v>42587</v>
      </c>
      <c r="H73" s="11">
        <v>52</v>
      </c>
      <c r="I73" s="23">
        <v>4</v>
      </c>
      <c r="J73" s="23">
        <v>0</v>
      </c>
      <c r="K73" s="9"/>
      <c r="L73" s="9">
        <v>42593.513865740744</v>
      </c>
      <c r="M73" s="11"/>
      <c r="N73" s="10"/>
      <c r="O73" s="10"/>
      <c r="P73" s="20">
        <v>12908</v>
      </c>
      <c r="Q73" s="11"/>
      <c r="R73" s="19">
        <f t="shared" si="3"/>
        <v>0</v>
      </c>
      <c r="S73" s="17">
        <f t="shared" si="4"/>
        <v>-14.486134259255778</v>
      </c>
      <c r="T73" s="24">
        <f t="shared" si="5"/>
        <v>-551400.2144443119</v>
      </c>
    </row>
    <row r="74" spans="1:20" ht="12.75" customHeight="1">
      <c r="A74" s="11">
        <v>2016</v>
      </c>
      <c r="B74" s="49">
        <v>17</v>
      </c>
      <c r="C74" s="21">
        <v>42577</v>
      </c>
      <c r="D74" s="21">
        <v>42607</v>
      </c>
      <c r="E74" s="22">
        <v>1862.74</v>
      </c>
      <c r="F74" s="8">
        <v>181</v>
      </c>
      <c r="G74" s="21">
        <v>42587</v>
      </c>
      <c r="H74" s="11">
        <v>52</v>
      </c>
      <c r="I74" s="23">
        <v>4</v>
      </c>
      <c r="J74" s="23">
        <v>0</v>
      </c>
      <c r="K74" s="9"/>
      <c r="L74" s="9">
        <v>42593.513865740744</v>
      </c>
      <c r="M74" s="11"/>
      <c r="N74" s="10"/>
      <c r="O74" s="10"/>
      <c r="P74" s="20">
        <v>12915</v>
      </c>
      <c r="Q74" s="11"/>
      <c r="R74" s="19">
        <f t="shared" si="3"/>
        <v>0</v>
      </c>
      <c r="S74" s="17">
        <f t="shared" si="4"/>
        <v>-13.486134259255778</v>
      </c>
      <c r="T74" s="24">
        <f t="shared" si="5"/>
        <v>-25121.161730086107</v>
      </c>
    </row>
    <row r="75" spans="1:20" ht="12.75" customHeight="1">
      <c r="A75" s="11">
        <v>2016</v>
      </c>
      <c r="B75" s="49">
        <v>16</v>
      </c>
      <c r="C75" s="21">
        <v>42577</v>
      </c>
      <c r="D75" s="21">
        <v>42607</v>
      </c>
      <c r="E75" s="22">
        <v>1862.74</v>
      </c>
      <c r="F75" s="8">
        <v>181</v>
      </c>
      <c r="G75" s="21">
        <v>42587</v>
      </c>
      <c r="H75" s="11">
        <v>52</v>
      </c>
      <c r="I75" s="23">
        <v>4</v>
      </c>
      <c r="J75" s="23">
        <v>0</v>
      </c>
      <c r="K75" s="9"/>
      <c r="L75" s="9">
        <v>42593.513865740744</v>
      </c>
      <c r="M75" s="11"/>
      <c r="N75" s="10"/>
      <c r="O75" s="10"/>
      <c r="P75" s="20">
        <v>12915</v>
      </c>
      <c r="Q75" s="11"/>
      <c r="R75" s="19">
        <f t="shared" si="3"/>
        <v>0</v>
      </c>
      <c r="S75" s="17">
        <f t="shared" si="4"/>
        <v>-13.486134259255778</v>
      </c>
      <c r="T75" s="24">
        <f t="shared" si="5"/>
        <v>-25121.161730086107</v>
      </c>
    </row>
    <row r="76" spans="1:20" ht="12.75" customHeight="1">
      <c r="A76" s="11">
        <v>2016</v>
      </c>
      <c r="B76" s="49">
        <v>15</v>
      </c>
      <c r="C76" s="21">
        <v>42577</v>
      </c>
      <c r="D76" s="21">
        <v>42607</v>
      </c>
      <c r="E76" s="22">
        <v>1862.74</v>
      </c>
      <c r="F76" s="8">
        <v>181</v>
      </c>
      <c r="G76" s="21">
        <v>42587</v>
      </c>
      <c r="H76" s="11">
        <v>52</v>
      </c>
      <c r="I76" s="23">
        <v>4</v>
      </c>
      <c r="J76" s="23">
        <v>0</v>
      </c>
      <c r="K76" s="9"/>
      <c r="L76" s="9">
        <v>42593.513865740744</v>
      </c>
      <c r="M76" s="11"/>
      <c r="N76" s="10"/>
      <c r="O76" s="10"/>
      <c r="P76" s="20">
        <v>12915</v>
      </c>
      <c r="Q76" s="11"/>
      <c r="R76" s="19">
        <f t="shared" si="3"/>
        <v>0</v>
      </c>
      <c r="S76" s="17">
        <f t="shared" si="4"/>
        <v>-13.486134259255778</v>
      </c>
      <c r="T76" s="24">
        <f t="shared" si="5"/>
        <v>-25121.161730086107</v>
      </c>
    </row>
    <row r="77" spans="1:20" ht="12.75" customHeight="1">
      <c r="A77" s="11">
        <v>2016</v>
      </c>
      <c r="B77" s="49">
        <v>18</v>
      </c>
      <c r="C77" s="21">
        <v>42577</v>
      </c>
      <c r="D77" s="21">
        <v>42607</v>
      </c>
      <c r="E77" s="22">
        <v>1862.74</v>
      </c>
      <c r="F77" s="8">
        <v>181</v>
      </c>
      <c r="G77" s="21">
        <v>42587</v>
      </c>
      <c r="H77" s="11">
        <v>52</v>
      </c>
      <c r="I77" s="23">
        <v>4</v>
      </c>
      <c r="J77" s="23">
        <v>0</v>
      </c>
      <c r="K77" s="9"/>
      <c r="L77" s="9">
        <v>42593.513865740744</v>
      </c>
      <c r="M77" s="11"/>
      <c r="N77" s="10"/>
      <c r="O77" s="10"/>
      <c r="P77" s="20">
        <v>12915</v>
      </c>
      <c r="Q77" s="11"/>
      <c r="R77" s="19">
        <f t="shared" si="3"/>
        <v>0</v>
      </c>
      <c r="S77" s="17">
        <f t="shared" si="4"/>
        <v>-13.486134259255778</v>
      </c>
      <c r="T77" s="24">
        <f t="shared" si="5"/>
        <v>-25121.161730086107</v>
      </c>
    </row>
    <row r="78" spans="1:20" ht="12.75" customHeight="1">
      <c r="A78" s="11">
        <v>2016</v>
      </c>
      <c r="B78" s="49">
        <v>19</v>
      </c>
      <c r="C78" s="21">
        <v>42577</v>
      </c>
      <c r="D78" s="21">
        <v>42607</v>
      </c>
      <c r="E78" s="22">
        <v>1862.74</v>
      </c>
      <c r="F78" s="8">
        <v>181</v>
      </c>
      <c r="G78" s="21">
        <v>42587</v>
      </c>
      <c r="H78" s="11">
        <v>52</v>
      </c>
      <c r="I78" s="23">
        <v>4</v>
      </c>
      <c r="J78" s="23">
        <v>0</v>
      </c>
      <c r="K78" s="9"/>
      <c r="L78" s="9">
        <v>42593.513865740744</v>
      </c>
      <c r="M78" s="11"/>
      <c r="N78" s="10"/>
      <c r="O78" s="10"/>
      <c r="P78" s="20">
        <v>12915</v>
      </c>
      <c r="Q78" s="11"/>
      <c r="R78" s="19">
        <f t="shared" si="3"/>
        <v>0</v>
      </c>
      <c r="S78" s="17">
        <f t="shared" si="4"/>
        <v>-13.486134259255778</v>
      </c>
      <c r="T78" s="24">
        <f t="shared" si="5"/>
        <v>-25121.161730086107</v>
      </c>
    </row>
    <row r="79" spans="1:20" ht="12.75" customHeight="1">
      <c r="A79" s="11">
        <v>2016</v>
      </c>
      <c r="B79" s="49">
        <v>14</v>
      </c>
      <c r="C79" s="21">
        <v>42577</v>
      </c>
      <c r="D79" s="21">
        <v>42607</v>
      </c>
      <c r="E79" s="22">
        <v>1862.74</v>
      </c>
      <c r="F79" s="8">
        <v>181</v>
      </c>
      <c r="G79" s="21">
        <v>42587</v>
      </c>
      <c r="H79" s="11">
        <v>52</v>
      </c>
      <c r="I79" s="23">
        <v>4</v>
      </c>
      <c r="J79" s="23">
        <v>0</v>
      </c>
      <c r="K79" s="9"/>
      <c r="L79" s="9">
        <v>42593.513865740744</v>
      </c>
      <c r="M79" s="11"/>
      <c r="N79" s="10"/>
      <c r="O79" s="10"/>
      <c r="P79" s="20">
        <v>12915</v>
      </c>
      <c r="Q79" s="11"/>
      <c r="R79" s="19">
        <f t="shared" si="3"/>
        <v>0</v>
      </c>
      <c r="S79" s="17">
        <f t="shared" si="4"/>
        <v>-13.486134259255778</v>
      </c>
      <c r="T79" s="24">
        <f t="shared" si="5"/>
        <v>-25121.161730086107</v>
      </c>
    </row>
    <row r="80" spans="1:20" ht="12.75" customHeight="1">
      <c r="A80" s="11">
        <v>2016</v>
      </c>
      <c r="B80" s="49">
        <v>21</v>
      </c>
      <c r="C80" s="21">
        <v>42577</v>
      </c>
      <c r="D80" s="21">
        <v>42607</v>
      </c>
      <c r="E80" s="22">
        <v>3718.36</v>
      </c>
      <c r="F80" s="8">
        <v>182</v>
      </c>
      <c r="G80" s="21">
        <v>42587</v>
      </c>
      <c r="H80" s="11">
        <v>52</v>
      </c>
      <c r="I80" s="23">
        <v>4</v>
      </c>
      <c r="J80" s="23">
        <v>0</v>
      </c>
      <c r="K80" s="9"/>
      <c r="L80" s="9">
        <v>42593.513865740744</v>
      </c>
      <c r="M80" s="11"/>
      <c r="N80" s="10"/>
      <c r="O80" s="10"/>
      <c r="P80" s="20">
        <v>12918</v>
      </c>
      <c r="Q80" s="11"/>
      <c r="R80" s="19">
        <f t="shared" si="3"/>
        <v>0</v>
      </c>
      <c r="S80" s="17">
        <f t="shared" si="4"/>
        <v>-13.486134259255778</v>
      </c>
      <c r="T80" s="24">
        <f t="shared" si="5"/>
        <v>-50146.30218424631</v>
      </c>
    </row>
    <row r="81" spans="1:20" ht="12.75" customHeight="1">
      <c r="A81" s="11">
        <v>2016</v>
      </c>
      <c r="B81" s="49">
        <v>20</v>
      </c>
      <c r="C81" s="21">
        <v>42577</v>
      </c>
      <c r="D81" s="21">
        <v>42607</v>
      </c>
      <c r="E81" s="22">
        <v>949.2</v>
      </c>
      <c r="F81" s="8">
        <v>182</v>
      </c>
      <c r="G81" s="21">
        <v>42587</v>
      </c>
      <c r="H81" s="11">
        <v>52</v>
      </c>
      <c r="I81" s="23">
        <v>4</v>
      </c>
      <c r="J81" s="23">
        <v>0</v>
      </c>
      <c r="K81" s="9"/>
      <c r="L81" s="9">
        <v>42593.513865740744</v>
      </c>
      <c r="M81" s="11"/>
      <c r="N81" s="10"/>
      <c r="O81" s="10"/>
      <c r="P81" s="20">
        <v>12918</v>
      </c>
      <c r="Q81" s="11"/>
      <c r="R81" s="19">
        <f t="shared" si="3"/>
        <v>0</v>
      </c>
      <c r="S81" s="17">
        <f t="shared" si="4"/>
        <v>-13.486134259255778</v>
      </c>
      <c r="T81" s="24">
        <f t="shared" si="5"/>
        <v>-12801.038638885584</v>
      </c>
    </row>
    <row r="82" spans="1:20" ht="12.75" customHeight="1">
      <c r="A82" s="11">
        <v>2016</v>
      </c>
      <c r="B82" s="49">
        <v>1</v>
      </c>
      <c r="C82" s="21">
        <v>42583</v>
      </c>
      <c r="D82" s="21">
        <v>42613</v>
      </c>
      <c r="E82" s="22">
        <v>1903.2</v>
      </c>
      <c r="F82" s="8">
        <v>183</v>
      </c>
      <c r="G82" s="21">
        <v>42590</v>
      </c>
      <c r="H82" s="11">
        <v>52</v>
      </c>
      <c r="I82" s="23">
        <v>4</v>
      </c>
      <c r="J82" s="23">
        <v>0</v>
      </c>
      <c r="K82" s="9"/>
      <c r="L82" s="9">
        <v>42593.513865740744</v>
      </c>
      <c r="M82" s="11"/>
      <c r="N82" s="10"/>
      <c r="O82" s="10"/>
      <c r="P82" s="20">
        <v>13004</v>
      </c>
      <c r="Q82" s="11"/>
      <c r="R82" s="19">
        <f t="shared" si="3"/>
        <v>0</v>
      </c>
      <c r="S82" s="17">
        <f t="shared" si="4"/>
        <v>-19.486134259255778</v>
      </c>
      <c r="T82" s="24">
        <f t="shared" si="5"/>
        <v>-37086.0107222156</v>
      </c>
    </row>
    <row r="83" spans="1:20" ht="12.75" customHeight="1">
      <c r="A83" s="11">
        <v>2016</v>
      </c>
      <c r="B83" s="49">
        <v>7</v>
      </c>
      <c r="C83" s="21">
        <v>42583</v>
      </c>
      <c r="D83" s="21">
        <v>42613</v>
      </c>
      <c r="E83" s="22">
        <v>3565.33</v>
      </c>
      <c r="F83" s="8">
        <v>185</v>
      </c>
      <c r="G83" s="21">
        <v>42590</v>
      </c>
      <c r="H83" s="11">
        <v>52</v>
      </c>
      <c r="I83" s="23">
        <v>4</v>
      </c>
      <c r="J83" s="23">
        <v>0</v>
      </c>
      <c r="K83" s="9"/>
      <c r="L83" s="9">
        <v>42593.513865740744</v>
      </c>
      <c r="M83" s="11"/>
      <c r="N83" s="10"/>
      <c r="O83" s="10"/>
      <c r="P83" s="20">
        <v>13006</v>
      </c>
      <c r="Q83" s="11"/>
      <c r="R83" s="19">
        <f t="shared" si="3"/>
        <v>0</v>
      </c>
      <c r="S83" s="17">
        <f t="shared" si="4"/>
        <v>-19.486134259255778</v>
      </c>
      <c r="T83" s="24">
        <f t="shared" si="5"/>
        <v>-69474.4990585524</v>
      </c>
    </row>
    <row r="84" spans="1:20" ht="12.75" customHeight="1">
      <c r="A84" s="11">
        <v>2016</v>
      </c>
      <c r="B84" s="49" t="s">
        <v>134</v>
      </c>
      <c r="C84" s="21">
        <v>42405</v>
      </c>
      <c r="D84" s="21">
        <v>42435</v>
      </c>
      <c r="E84" s="22">
        <v>3698.55</v>
      </c>
      <c r="F84" s="8">
        <v>50</v>
      </c>
      <c r="G84" s="21">
        <v>42628</v>
      </c>
      <c r="H84" s="11">
        <v>52</v>
      </c>
      <c r="I84" s="23">
        <v>4</v>
      </c>
      <c r="J84" s="23">
        <v>1</v>
      </c>
      <c r="K84" s="9"/>
      <c r="L84" s="9">
        <v>42640</v>
      </c>
      <c r="M84" s="11"/>
      <c r="N84" s="10"/>
      <c r="O84" s="10"/>
      <c r="P84" s="20">
        <v>14818</v>
      </c>
      <c r="Q84" s="11"/>
      <c r="R84" s="19">
        <f t="shared" si="3"/>
        <v>0</v>
      </c>
      <c r="S84" s="17">
        <f t="shared" si="4"/>
        <v>205</v>
      </c>
      <c r="T84" s="24">
        <f t="shared" si="5"/>
        <v>758202.75</v>
      </c>
    </row>
    <row r="85" spans="1:20" ht="12.75" customHeight="1">
      <c r="A85" s="11">
        <v>2016</v>
      </c>
      <c r="B85" s="49" t="s">
        <v>135</v>
      </c>
      <c r="C85" s="21">
        <v>42467</v>
      </c>
      <c r="D85" s="21">
        <v>42643</v>
      </c>
      <c r="E85" s="22">
        <v>1830</v>
      </c>
      <c r="F85" s="8">
        <v>55</v>
      </c>
      <c r="G85" s="21">
        <v>42580</v>
      </c>
      <c r="H85" s="11">
        <v>52</v>
      </c>
      <c r="I85" s="23">
        <v>4</v>
      </c>
      <c r="J85" s="23">
        <v>6</v>
      </c>
      <c r="K85" s="9"/>
      <c r="L85" s="9">
        <v>42640.46462962963</v>
      </c>
      <c r="M85" s="11"/>
      <c r="N85" s="10"/>
      <c r="O85" s="10"/>
      <c r="P85" s="20">
        <v>14771</v>
      </c>
      <c r="Q85" s="11"/>
      <c r="R85" s="19">
        <f t="shared" si="3"/>
        <v>0</v>
      </c>
      <c r="S85" s="17">
        <f t="shared" si="4"/>
        <v>-2.53537037037313</v>
      </c>
      <c r="T85" s="24">
        <f t="shared" si="5"/>
        <v>-4639.727777782828</v>
      </c>
    </row>
    <row r="86" spans="1:20" ht="12.75" customHeight="1">
      <c r="A86" s="11">
        <v>2016</v>
      </c>
      <c r="B86" s="49">
        <v>3016800046003</v>
      </c>
      <c r="C86" s="21">
        <v>42522</v>
      </c>
      <c r="D86" s="21">
        <v>42582</v>
      </c>
      <c r="E86" s="22">
        <v>200.09</v>
      </c>
      <c r="F86" s="8">
        <v>57</v>
      </c>
      <c r="G86" s="21">
        <v>42580</v>
      </c>
      <c r="H86" s="11">
        <v>52</v>
      </c>
      <c r="I86" s="23">
        <v>4</v>
      </c>
      <c r="J86" s="23">
        <v>6</v>
      </c>
      <c r="K86" s="9"/>
      <c r="L86" s="9">
        <v>42646.44789351852</v>
      </c>
      <c r="M86" s="11"/>
      <c r="N86" s="10"/>
      <c r="O86" s="10"/>
      <c r="P86" s="20">
        <v>15080</v>
      </c>
      <c r="Q86" s="11"/>
      <c r="R86" s="19">
        <f t="shared" si="3"/>
        <v>0</v>
      </c>
      <c r="S86" s="17">
        <f t="shared" si="4"/>
        <v>64.44789351851796</v>
      </c>
      <c r="T86" s="24">
        <f t="shared" si="5"/>
        <v>12895.379014120259</v>
      </c>
    </row>
    <row r="87" spans="1:20" ht="12.75" customHeight="1">
      <c r="A87" s="11">
        <v>2016</v>
      </c>
      <c r="B87" s="20">
        <v>701891623</v>
      </c>
      <c r="C87" s="21">
        <v>42536</v>
      </c>
      <c r="D87" s="21">
        <v>42606</v>
      </c>
      <c r="E87" s="22">
        <v>209.62</v>
      </c>
      <c r="F87" s="8">
        <v>57</v>
      </c>
      <c r="G87" s="21">
        <v>42580</v>
      </c>
      <c r="H87" s="11">
        <v>52</v>
      </c>
      <c r="I87" s="23">
        <v>4</v>
      </c>
      <c r="J87" s="23">
        <v>6</v>
      </c>
      <c r="K87" s="9"/>
      <c r="L87" s="9">
        <v>42646</v>
      </c>
      <c r="M87" s="11"/>
      <c r="N87" s="10"/>
      <c r="O87" s="10"/>
      <c r="P87" s="20">
        <v>15080</v>
      </c>
      <c r="Q87" s="11"/>
      <c r="R87" s="19">
        <f t="shared" si="3"/>
        <v>0</v>
      </c>
      <c r="S87" s="17">
        <f t="shared" si="4"/>
        <v>40</v>
      </c>
      <c r="T87" s="24">
        <f t="shared" si="5"/>
        <v>8384.8</v>
      </c>
    </row>
    <row r="88" spans="1:20" ht="12.75" customHeight="1">
      <c r="A88" s="11">
        <v>2016</v>
      </c>
      <c r="B88" s="49">
        <v>201604535</v>
      </c>
      <c r="C88" s="21">
        <v>42545</v>
      </c>
      <c r="D88" s="21">
        <v>42575</v>
      </c>
      <c r="E88" s="22">
        <v>11243.52</v>
      </c>
      <c r="F88" s="8">
        <v>60</v>
      </c>
      <c r="G88" s="21">
        <v>42628</v>
      </c>
      <c r="H88" s="11">
        <v>52</v>
      </c>
      <c r="I88" s="23">
        <v>4</v>
      </c>
      <c r="J88" s="23">
        <v>6</v>
      </c>
      <c r="K88" s="9"/>
      <c r="L88" s="9">
        <v>42646</v>
      </c>
      <c r="M88" s="11"/>
      <c r="N88" s="10"/>
      <c r="O88" s="10"/>
      <c r="P88" s="20">
        <v>15136</v>
      </c>
      <c r="Q88" s="11"/>
      <c r="R88" s="19">
        <f t="shared" si="3"/>
        <v>0</v>
      </c>
      <c r="S88" s="17">
        <f t="shared" si="4"/>
        <v>71</v>
      </c>
      <c r="T88" s="24">
        <f t="shared" si="5"/>
        <v>798289.92</v>
      </c>
    </row>
    <row r="89" spans="1:20" ht="12.75" customHeight="1">
      <c r="A89" s="11">
        <v>2016</v>
      </c>
      <c r="B89" s="34" t="s">
        <v>136</v>
      </c>
      <c r="C89" s="21">
        <v>42521</v>
      </c>
      <c r="D89" s="21">
        <v>42581</v>
      </c>
      <c r="E89" s="22">
        <v>42944</v>
      </c>
      <c r="F89" s="8">
        <v>221</v>
      </c>
      <c r="G89" s="21">
        <v>42548</v>
      </c>
      <c r="H89" s="11">
        <v>52</v>
      </c>
      <c r="I89" s="23">
        <v>4</v>
      </c>
      <c r="J89" s="23">
        <v>8</v>
      </c>
      <c r="K89" s="9"/>
      <c r="L89" s="9">
        <v>42572.383564814816</v>
      </c>
      <c r="M89" s="11" t="s">
        <v>34</v>
      </c>
      <c r="N89" s="10"/>
      <c r="O89" s="10">
        <v>7081</v>
      </c>
      <c r="P89" s="20">
        <v>11321</v>
      </c>
      <c r="Q89" s="11"/>
      <c r="R89" s="19">
        <f t="shared" si="3"/>
        <v>0</v>
      </c>
      <c r="S89" s="17">
        <f t="shared" si="4"/>
        <v>-8.616435185183946</v>
      </c>
      <c r="T89" s="24">
        <f t="shared" si="5"/>
        <v>-370024.19259253936</v>
      </c>
    </row>
    <row r="90" spans="1:20" ht="12.75" customHeight="1">
      <c r="A90" s="11">
        <v>2016</v>
      </c>
      <c r="B90" s="34" t="s">
        <v>137</v>
      </c>
      <c r="C90" s="21">
        <v>42569</v>
      </c>
      <c r="D90" s="21">
        <v>42629</v>
      </c>
      <c r="E90" s="22">
        <v>168018.4</v>
      </c>
      <c r="F90" s="8">
        <v>278</v>
      </c>
      <c r="G90" s="21">
        <v>42604</v>
      </c>
      <c r="H90" s="11">
        <v>52</v>
      </c>
      <c r="I90" s="23">
        <v>4</v>
      </c>
      <c r="J90" s="23">
        <v>8</v>
      </c>
      <c r="K90" s="9"/>
      <c r="L90" s="9">
        <v>42625.37445601852</v>
      </c>
      <c r="M90" s="11" t="s">
        <v>34</v>
      </c>
      <c r="N90" s="10"/>
      <c r="O90" s="10">
        <v>7081</v>
      </c>
      <c r="P90" s="20">
        <v>13937</v>
      </c>
      <c r="Q90" s="11"/>
      <c r="R90" s="19">
        <f t="shared" si="3"/>
        <v>0</v>
      </c>
      <c r="S90" s="17">
        <f t="shared" si="4"/>
        <v>-3.6255439814776764</v>
      </c>
      <c r="T90" s="24">
        <f t="shared" si="5"/>
        <v>-609158.0988975088</v>
      </c>
    </row>
    <row r="91" spans="1:20" ht="12.75" customHeight="1">
      <c r="A91" s="11">
        <v>2016</v>
      </c>
      <c r="B91" s="44" t="s">
        <v>65</v>
      </c>
      <c r="C91" s="21">
        <v>42582</v>
      </c>
      <c r="D91" s="21">
        <v>42582</v>
      </c>
      <c r="E91" s="13">
        <v>1261050</v>
      </c>
      <c r="F91" s="7">
        <v>67</v>
      </c>
      <c r="G91" s="9">
        <v>42559</v>
      </c>
      <c r="H91" s="11">
        <v>52</v>
      </c>
      <c r="I91" s="23">
        <v>4</v>
      </c>
      <c r="J91" s="23">
        <v>14</v>
      </c>
      <c r="K91" s="9"/>
      <c r="L91" s="9">
        <v>42569</v>
      </c>
      <c r="M91" s="11" t="s">
        <v>62</v>
      </c>
      <c r="N91" s="10"/>
      <c r="O91" s="10">
        <v>7029</v>
      </c>
      <c r="P91" s="20">
        <v>11225</v>
      </c>
      <c r="Q91" s="11" t="s">
        <v>138</v>
      </c>
      <c r="R91" s="19">
        <f t="shared" si="3"/>
        <v>0</v>
      </c>
      <c r="S91" s="17">
        <f t="shared" si="4"/>
        <v>-13</v>
      </c>
      <c r="T91" s="24">
        <f t="shared" si="5"/>
        <v>-16393650</v>
      </c>
    </row>
    <row r="92" spans="1:20" ht="12.75" customHeight="1">
      <c r="A92" s="11">
        <v>2016</v>
      </c>
      <c r="B92" s="44" t="s">
        <v>65</v>
      </c>
      <c r="C92" s="21">
        <v>42613</v>
      </c>
      <c r="D92" s="21">
        <v>42613</v>
      </c>
      <c r="E92" s="13">
        <v>1261050</v>
      </c>
      <c r="F92" s="7">
        <v>79</v>
      </c>
      <c r="G92" s="9">
        <v>42580</v>
      </c>
      <c r="H92" s="11">
        <v>52</v>
      </c>
      <c r="I92" s="23">
        <v>4</v>
      </c>
      <c r="J92" s="23">
        <v>14</v>
      </c>
      <c r="K92" s="9"/>
      <c r="L92" s="9">
        <v>42586</v>
      </c>
      <c r="M92" s="11" t="s">
        <v>62</v>
      </c>
      <c r="N92" s="10"/>
      <c r="O92" s="10">
        <v>7029</v>
      </c>
      <c r="P92" s="20">
        <v>12652</v>
      </c>
      <c r="Q92" s="11" t="s">
        <v>139</v>
      </c>
      <c r="R92" s="19">
        <f t="shared" si="3"/>
        <v>0</v>
      </c>
      <c r="S92" s="17">
        <f t="shared" si="4"/>
        <v>-27</v>
      </c>
      <c r="T92" s="24">
        <f t="shared" si="5"/>
        <v>-34048350</v>
      </c>
    </row>
    <row r="93" spans="1:20" ht="12.75" customHeight="1">
      <c r="A93" s="11">
        <v>2016</v>
      </c>
      <c r="B93" s="44" t="s">
        <v>65</v>
      </c>
      <c r="C93" s="21">
        <v>42643</v>
      </c>
      <c r="D93" s="21">
        <v>42643</v>
      </c>
      <c r="E93" s="13">
        <v>1261050</v>
      </c>
      <c r="F93" s="7">
        <v>90</v>
      </c>
      <c r="G93" s="9">
        <v>42619</v>
      </c>
      <c r="H93" s="11">
        <v>52</v>
      </c>
      <c r="I93" s="23">
        <v>4</v>
      </c>
      <c r="J93" s="23">
        <v>14</v>
      </c>
      <c r="K93" s="9"/>
      <c r="L93" s="9">
        <v>42627</v>
      </c>
      <c r="M93" s="11" t="s">
        <v>62</v>
      </c>
      <c r="N93" s="10"/>
      <c r="O93" s="10">
        <v>7029</v>
      </c>
      <c r="P93" s="20">
        <v>14121</v>
      </c>
      <c r="Q93" s="11" t="s">
        <v>140</v>
      </c>
      <c r="R93" s="19">
        <f t="shared" si="3"/>
        <v>0</v>
      </c>
      <c r="S93" s="17">
        <f t="shared" si="4"/>
        <v>-16</v>
      </c>
      <c r="T93" s="24">
        <f t="shared" si="5"/>
        <v>-20176800</v>
      </c>
    </row>
    <row r="94" spans="1:20" ht="12.75" customHeight="1">
      <c r="A94" s="11">
        <v>2016</v>
      </c>
      <c r="B94" s="44" t="s">
        <v>67</v>
      </c>
      <c r="C94" s="21">
        <v>42582</v>
      </c>
      <c r="D94" s="21">
        <v>42582</v>
      </c>
      <c r="E94" s="13">
        <v>6313400</v>
      </c>
      <c r="F94" s="7">
        <v>66</v>
      </c>
      <c r="G94" s="9">
        <v>42559</v>
      </c>
      <c r="H94" s="11">
        <v>52</v>
      </c>
      <c r="I94" s="23">
        <v>4</v>
      </c>
      <c r="J94" s="23">
        <v>14</v>
      </c>
      <c r="K94" s="9"/>
      <c r="L94" s="9">
        <v>42569</v>
      </c>
      <c r="M94" s="11" t="s">
        <v>60</v>
      </c>
      <c r="N94" s="10"/>
      <c r="O94" s="10">
        <v>7029</v>
      </c>
      <c r="P94" s="20">
        <v>11220</v>
      </c>
      <c r="Q94" s="11" t="s">
        <v>138</v>
      </c>
      <c r="R94" s="19">
        <f t="shared" si="3"/>
        <v>0</v>
      </c>
      <c r="S94" s="17">
        <f t="shared" si="4"/>
        <v>-13</v>
      </c>
      <c r="T94" s="24">
        <f t="shared" si="5"/>
        <v>-82074200</v>
      </c>
    </row>
    <row r="95" spans="1:20" ht="12.75" customHeight="1">
      <c r="A95" s="11">
        <v>2016</v>
      </c>
      <c r="B95" s="44" t="s">
        <v>67</v>
      </c>
      <c r="C95" s="21">
        <v>42613</v>
      </c>
      <c r="D95" s="21">
        <v>42613</v>
      </c>
      <c r="E95" s="13">
        <v>6313400</v>
      </c>
      <c r="F95" s="7">
        <v>78</v>
      </c>
      <c r="G95" s="9">
        <v>42580</v>
      </c>
      <c r="H95" s="11">
        <v>52</v>
      </c>
      <c r="I95" s="23">
        <v>4</v>
      </c>
      <c r="J95" s="23">
        <v>14</v>
      </c>
      <c r="K95" s="9"/>
      <c r="L95" s="9">
        <v>42586</v>
      </c>
      <c r="M95" s="11" t="s">
        <v>60</v>
      </c>
      <c r="N95" s="10"/>
      <c r="O95" s="10">
        <v>7029</v>
      </c>
      <c r="P95" s="20">
        <v>12650</v>
      </c>
      <c r="Q95" s="11" t="s">
        <v>139</v>
      </c>
      <c r="R95" s="19">
        <f t="shared" si="3"/>
        <v>0</v>
      </c>
      <c r="S95" s="17">
        <f t="shared" si="4"/>
        <v>-27</v>
      </c>
      <c r="T95" s="24">
        <f t="shared" si="5"/>
        <v>-170461800</v>
      </c>
    </row>
    <row r="96" spans="1:20" ht="12.75" customHeight="1">
      <c r="A96" s="11">
        <v>2016</v>
      </c>
      <c r="B96" s="44" t="s">
        <v>67</v>
      </c>
      <c r="C96" s="21">
        <v>42643</v>
      </c>
      <c r="D96" s="21">
        <v>42643</v>
      </c>
      <c r="E96" s="13">
        <v>6313400</v>
      </c>
      <c r="F96" s="7">
        <v>89</v>
      </c>
      <c r="G96" s="9">
        <v>42619</v>
      </c>
      <c r="H96" s="11">
        <v>52</v>
      </c>
      <c r="I96" s="23">
        <v>4</v>
      </c>
      <c r="J96" s="23">
        <v>14</v>
      </c>
      <c r="K96" s="9"/>
      <c r="L96" s="9">
        <v>42627</v>
      </c>
      <c r="M96" s="11" t="s">
        <v>60</v>
      </c>
      <c r="N96" s="10"/>
      <c r="O96" s="10">
        <v>7029</v>
      </c>
      <c r="P96" s="20">
        <v>14118</v>
      </c>
      <c r="Q96" s="11" t="s">
        <v>140</v>
      </c>
      <c r="R96" s="19">
        <f t="shared" si="3"/>
        <v>0</v>
      </c>
      <c r="S96" s="17">
        <f t="shared" si="4"/>
        <v>-16</v>
      </c>
      <c r="T96" s="24">
        <f t="shared" si="5"/>
        <v>-101014400</v>
      </c>
    </row>
    <row r="97" spans="1:20" ht="12.75" customHeight="1">
      <c r="A97" s="11">
        <v>2016</v>
      </c>
      <c r="B97" s="44" t="s">
        <v>141</v>
      </c>
      <c r="C97" s="21">
        <v>42571</v>
      </c>
      <c r="D97" s="21">
        <v>42582</v>
      </c>
      <c r="E97" s="13">
        <v>330773.26</v>
      </c>
      <c r="F97" s="7">
        <v>82</v>
      </c>
      <c r="G97" s="9">
        <v>42580</v>
      </c>
      <c r="H97" s="11">
        <v>52</v>
      </c>
      <c r="I97" s="23">
        <v>4</v>
      </c>
      <c r="J97" s="23">
        <v>14</v>
      </c>
      <c r="K97" s="9"/>
      <c r="L97" s="9">
        <v>42586</v>
      </c>
      <c r="M97" s="11" t="s">
        <v>60</v>
      </c>
      <c r="N97" s="10"/>
      <c r="O97" s="10">
        <v>7029</v>
      </c>
      <c r="P97" s="20">
        <v>12688</v>
      </c>
      <c r="Q97" s="11" t="s">
        <v>142</v>
      </c>
      <c r="R97" s="19">
        <f t="shared" si="3"/>
        <v>0</v>
      </c>
      <c r="S97" s="17">
        <f t="shared" si="4"/>
        <v>4</v>
      </c>
      <c r="T97" s="24">
        <f t="shared" si="5"/>
        <v>1323093.04</v>
      </c>
    </row>
    <row r="98" spans="1:20" ht="12.75" customHeight="1">
      <c r="A98" s="11">
        <v>2016</v>
      </c>
      <c r="B98" s="44" t="s">
        <v>141</v>
      </c>
      <c r="C98" s="21">
        <v>42571</v>
      </c>
      <c r="D98" s="21">
        <v>42582</v>
      </c>
      <c r="E98" s="13">
        <v>1307458.04</v>
      </c>
      <c r="F98" s="7">
        <v>82</v>
      </c>
      <c r="G98" s="9">
        <v>42580</v>
      </c>
      <c r="H98" s="11">
        <v>52</v>
      </c>
      <c r="I98" s="23">
        <v>4</v>
      </c>
      <c r="J98" s="23">
        <v>14</v>
      </c>
      <c r="K98" s="9"/>
      <c r="L98" s="9">
        <v>42586</v>
      </c>
      <c r="M98" s="11" t="s">
        <v>60</v>
      </c>
      <c r="N98" s="10"/>
      <c r="O98" s="10">
        <v>7029</v>
      </c>
      <c r="P98" s="20">
        <v>12707</v>
      </c>
      <c r="Q98" s="11" t="s">
        <v>143</v>
      </c>
      <c r="R98" s="19">
        <f t="shared" si="3"/>
        <v>0</v>
      </c>
      <c r="S98" s="17">
        <f t="shared" si="4"/>
        <v>4</v>
      </c>
      <c r="T98" s="24">
        <f t="shared" si="5"/>
        <v>5229832.16</v>
      </c>
    </row>
    <row r="99" spans="1:20" ht="12.75" customHeight="1">
      <c r="A99" s="11">
        <v>2016</v>
      </c>
      <c r="B99" s="44" t="s">
        <v>141</v>
      </c>
      <c r="C99" s="21">
        <v>42571</v>
      </c>
      <c r="D99" s="21">
        <v>42582</v>
      </c>
      <c r="E99" s="13">
        <v>2681752.13</v>
      </c>
      <c r="F99" s="7">
        <v>82</v>
      </c>
      <c r="G99" s="9">
        <v>42580</v>
      </c>
      <c r="H99" s="11">
        <v>52</v>
      </c>
      <c r="I99" s="23">
        <v>4</v>
      </c>
      <c r="J99" s="23">
        <v>14</v>
      </c>
      <c r="K99" s="9"/>
      <c r="L99" s="9">
        <v>42586</v>
      </c>
      <c r="M99" s="11" t="s">
        <v>60</v>
      </c>
      <c r="N99" s="10"/>
      <c r="O99" s="10">
        <v>7029</v>
      </c>
      <c r="P99" s="20">
        <v>12712</v>
      </c>
      <c r="Q99" s="11" t="s">
        <v>144</v>
      </c>
      <c r="R99" s="19">
        <f t="shared" si="3"/>
        <v>0</v>
      </c>
      <c r="S99" s="17">
        <f t="shared" si="4"/>
        <v>4</v>
      </c>
      <c r="T99" s="24">
        <f t="shared" si="5"/>
        <v>10727008.52</v>
      </c>
    </row>
    <row r="100" spans="1:20" ht="12.75" customHeight="1">
      <c r="A100" s="11">
        <v>2016</v>
      </c>
      <c r="B100" s="44" t="s">
        <v>141</v>
      </c>
      <c r="C100" s="21">
        <v>42579</v>
      </c>
      <c r="D100" s="21">
        <v>42582</v>
      </c>
      <c r="E100" s="13">
        <v>4984200</v>
      </c>
      <c r="F100" s="7">
        <v>82</v>
      </c>
      <c r="G100" s="9">
        <v>42580</v>
      </c>
      <c r="H100" s="11">
        <v>52</v>
      </c>
      <c r="I100" s="23">
        <v>4</v>
      </c>
      <c r="J100" s="23">
        <v>14</v>
      </c>
      <c r="K100" s="9"/>
      <c r="L100" s="9">
        <v>42586</v>
      </c>
      <c r="M100" s="11" t="s">
        <v>60</v>
      </c>
      <c r="N100" s="10"/>
      <c r="O100" s="10">
        <v>7029</v>
      </c>
      <c r="P100" s="20">
        <v>12719</v>
      </c>
      <c r="Q100" s="11" t="s">
        <v>145</v>
      </c>
      <c r="R100" s="19">
        <f t="shared" si="3"/>
        <v>0</v>
      </c>
      <c r="S100" s="17">
        <f t="shared" si="4"/>
        <v>4</v>
      </c>
      <c r="T100" s="24">
        <f t="shared" si="5"/>
        <v>19936800</v>
      </c>
    </row>
    <row r="101" spans="1:20" ht="12.75" customHeight="1">
      <c r="A101" s="11">
        <v>2016</v>
      </c>
      <c r="B101" s="44" t="s">
        <v>141</v>
      </c>
      <c r="C101" s="21">
        <v>42571</v>
      </c>
      <c r="D101" s="21">
        <v>42582</v>
      </c>
      <c r="E101" s="13">
        <v>4504530.24</v>
      </c>
      <c r="F101" s="7">
        <v>82</v>
      </c>
      <c r="G101" s="9">
        <v>42580</v>
      </c>
      <c r="H101" s="11">
        <v>52</v>
      </c>
      <c r="I101" s="23">
        <v>4</v>
      </c>
      <c r="J101" s="23">
        <v>14</v>
      </c>
      <c r="K101" s="9"/>
      <c r="L101" s="9">
        <v>42586</v>
      </c>
      <c r="M101" s="11" t="s">
        <v>60</v>
      </c>
      <c r="N101" s="10"/>
      <c r="O101" s="10">
        <v>7029</v>
      </c>
      <c r="P101" s="20">
        <v>12723</v>
      </c>
      <c r="Q101" s="11" t="s">
        <v>146</v>
      </c>
      <c r="R101" s="19">
        <f t="shared" si="3"/>
        <v>0</v>
      </c>
      <c r="S101" s="17">
        <f t="shared" si="4"/>
        <v>4</v>
      </c>
      <c r="T101" s="24">
        <f t="shared" si="5"/>
        <v>18018120.96</v>
      </c>
    </row>
    <row r="102" spans="1:20" ht="12.75" customHeight="1">
      <c r="A102" s="11">
        <v>2016</v>
      </c>
      <c r="B102" s="44" t="s">
        <v>141</v>
      </c>
      <c r="C102" s="21">
        <v>42571</v>
      </c>
      <c r="D102" s="21">
        <v>42582</v>
      </c>
      <c r="E102" s="13">
        <v>3782966.49</v>
      </c>
      <c r="F102" s="7">
        <v>82</v>
      </c>
      <c r="G102" s="9">
        <v>42580</v>
      </c>
      <c r="H102" s="11">
        <v>52</v>
      </c>
      <c r="I102" s="23">
        <v>4</v>
      </c>
      <c r="J102" s="23">
        <v>14</v>
      </c>
      <c r="K102" s="9"/>
      <c r="L102" s="9">
        <v>42586</v>
      </c>
      <c r="M102" s="11" t="s">
        <v>60</v>
      </c>
      <c r="N102" s="10"/>
      <c r="O102" s="10">
        <v>7029</v>
      </c>
      <c r="P102" s="20">
        <v>12679</v>
      </c>
      <c r="Q102" s="11" t="s">
        <v>147</v>
      </c>
      <c r="R102" s="19">
        <f t="shared" si="3"/>
        <v>0</v>
      </c>
      <c r="S102" s="17">
        <f t="shared" si="4"/>
        <v>4</v>
      </c>
      <c r="T102" s="24">
        <f t="shared" si="5"/>
        <v>15131865.96</v>
      </c>
    </row>
    <row r="103" spans="1:20" ht="12.75" customHeight="1">
      <c r="A103" s="11">
        <v>2016</v>
      </c>
      <c r="B103" s="44" t="s">
        <v>66</v>
      </c>
      <c r="C103" s="21">
        <v>42582</v>
      </c>
      <c r="D103" s="21">
        <v>42582</v>
      </c>
      <c r="E103" s="13">
        <v>1365000</v>
      </c>
      <c r="F103" s="7">
        <v>72</v>
      </c>
      <c r="G103" s="9">
        <v>42570</v>
      </c>
      <c r="H103" s="11">
        <v>52</v>
      </c>
      <c r="I103" s="23">
        <v>4</v>
      </c>
      <c r="J103" s="23">
        <v>14</v>
      </c>
      <c r="K103" s="9"/>
      <c r="L103" s="9">
        <v>42461</v>
      </c>
      <c r="M103" s="11" t="s">
        <v>63</v>
      </c>
      <c r="N103" s="10"/>
      <c r="O103" s="10">
        <v>7029</v>
      </c>
      <c r="P103" s="20">
        <v>12407</v>
      </c>
      <c r="Q103" s="11" t="s">
        <v>138</v>
      </c>
      <c r="R103" s="19">
        <f t="shared" si="3"/>
        <v>0</v>
      </c>
      <c r="S103" s="17">
        <f t="shared" si="4"/>
        <v>-121</v>
      </c>
      <c r="T103" s="24">
        <f t="shared" si="5"/>
        <v>-165165000</v>
      </c>
    </row>
    <row r="104" spans="1:20" ht="12.75" customHeight="1">
      <c r="A104" s="11">
        <v>2016</v>
      </c>
      <c r="B104" s="44" t="s">
        <v>66</v>
      </c>
      <c r="C104" s="21">
        <v>42613</v>
      </c>
      <c r="D104" s="21">
        <v>42613</v>
      </c>
      <c r="E104" s="13">
        <v>1365000</v>
      </c>
      <c r="F104" s="7">
        <v>77</v>
      </c>
      <c r="G104" s="9">
        <v>42580</v>
      </c>
      <c r="H104" s="11">
        <v>52</v>
      </c>
      <c r="I104" s="23">
        <v>4</v>
      </c>
      <c r="J104" s="23">
        <v>14</v>
      </c>
      <c r="K104" s="9"/>
      <c r="L104" s="9">
        <v>42586</v>
      </c>
      <c r="M104" s="11" t="s">
        <v>63</v>
      </c>
      <c r="N104" s="10"/>
      <c r="O104" s="10">
        <v>7029</v>
      </c>
      <c r="P104" s="20">
        <v>12648</v>
      </c>
      <c r="Q104" s="11" t="s">
        <v>139</v>
      </c>
      <c r="R104" s="19">
        <f t="shared" si="3"/>
        <v>0</v>
      </c>
      <c r="S104" s="17">
        <f t="shared" si="4"/>
        <v>-27</v>
      </c>
      <c r="T104" s="24">
        <f t="shared" si="5"/>
        <v>-36855000</v>
      </c>
    </row>
    <row r="105" spans="1:20" ht="12.75" customHeight="1">
      <c r="A105" s="11">
        <v>2016</v>
      </c>
      <c r="B105" s="44" t="s">
        <v>66</v>
      </c>
      <c r="C105" s="21">
        <v>42643</v>
      </c>
      <c r="D105" s="21">
        <v>42643</v>
      </c>
      <c r="E105" s="13">
        <v>1365000</v>
      </c>
      <c r="F105" s="7">
        <v>88</v>
      </c>
      <c r="G105" s="9">
        <v>42619</v>
      </c>
      <c r="H105" s="11">
        <v>52</v>
      </c>
      <c r="I105" s="23">
        <v>4</v>
      </c>
      <c r="J105" s="23">
        <v>14</v>
      </c>
      <c r="K105" s="9"/>
      <c r="L105" s="9">
        <v>42627</v>
      </c>
      <c r="M105" s="11" t="s">
        <v>63</v>
      </c>
      <c r="N105" s="10"/>
      <c r="O105" s="10">
        <v>7029</v>
      </c>
      <c r="P105" s="20">
        <v>14114</v>
      </c>
      <c r="Q105" s="11" t="s">
        <v>140</v>
      </c>
      <c r="R105" s="19">
        <f t="shared" si="3"/>
        <v>0</v>
      </c>
      <c r="S105" s="17">
        <f t="shared" si="4"/>
        <v>-16</v>
      </c>
      <c r="T105" s="24">
        <f t="shared" si="5"/>
        <v>-21840000</v>
      </c>
    </row>
    <row r="106" spans="1:20" ht="12.75" customHeight="1">
      <c r="A106" s="11">
        <v>2016</v>
      </c>
      <c r="B106" s="44" t="s">
        <v>88</v>
      </c>
      <c r="C106" s="21">
        <v>42368</v>
      </c>
      <c r="D106" s="21">
        <v>42551</v>
      </c>
      <c r="E106" s="22">
        <v>3700000</v>
      </c>
      <c r="F106" s="8">
        <v>83</v>
      </c>
      <c r="G106" s="21">
        <v>42587</v>
      </c>
      <c r="H106" s="11">
        <v>52</v>
      </c>
      <c r="I106" s="23">
        <v>4</v>
      </c>
      <c r="J106" s="23">
        <v>14</v>
      </c>
      <c r="K106" s="9"/>
      <c r="L106" s="9">
        <v>42593</v>
      </c>
      <c r="M106" s="11" t="s">
        <v>61</v>
      </c>
      <c r="N106" s="10"/>
      <c r="O106" s="10">
        <v>7029</v>
      </c>
      <c r="P106" s="20">
        <v>13031</v>
      </c>
      <c r="Q106" s="11" t="s">
        <v>104</v>
      </c>
      <c r="R106" s="19">
        <f t="shared" si="3"/>
        <v>0</v>
      </c>
      <c r="S106" s="17">
        <f t="shared" si="4"/>
        <v>42</v>
      </c>
      <c r="T106" s="24">
        <f t="shared" si="5"/>
        <v>155400000</v>
      </c>
    </row>
    <row r="107" spans="1:20" ht="12.75" customHeight="1">
      <c r="A107" s="11">
        <v>2016</v>
      </c>
      <c r="B107" s="44" t="s">
        <v>64</v>
      </c>
      <c r="C107" s="21">
        <v>42582</v>
      </c>
      <c r="D107" s="21">
        <v>42582</v>
      </c>
      <c r="E107" s="22">
        <v>2775000</v>
      </c>
      <c r="F107" s="8">
        <v>65</v>
      </c>
      <c r="G107" s="9">
        <v>42559</v>
      </c>
      <c r="H107" s="11">
        <v>52</v>
      </c>
      <c r="I107" s="23">
        <v>4</v>
      </c>
      <c r="J107" s="23">
        <v>14</v>
      </c>
      <c r="K107" s="9"/>
      <c r="L107" s="9">
        <v>42569</v>
      </c>
      <c r="M107" s="11" t="s">
        <v>61</v>
      </c>
      <c r="N107" s="10"/>
      <c r="O107" s="10">
        <v>7029</v>
      </c>
      <c r="P107" s="20">
        <v>11217</v>
      </c>
      <c r="Q107" s="11" t="s">
        <v>138</v>
      </c>
      <c r="R107" s="19">
        <f t="shared" si="3"/>
        <v>0</v>
      </c>
      <c r="S107" s="17">
        <f t="shared" si="4"/>
        <v>-13</v>
      </c>
      <c r="T107" s="24">
        <f t="shared" si="5"/>
        <v>-36075000</v>
      </c>
    </row>
    <row r="108" spans="1:20" ht="12.75" customHeight="1">
      <c r="A108" s="11">
        <v>2016</v>
      </c>
      <c r="B108" s="44" t="s">
        <v>64</v>
      </c>
      <c r="C108" s="21">
        <v>42613</v>
      </c>
      <c r="D108" s="21">
        <v>42613</v>
      </c>
      <c r="E108" s="22">
        <v>2775000</v>
      </c>
      <c r="F108" s="8">
        <v>76</v>
      </c>
      <c r="G108" s="9">
        <v>42580</v>
      </c>
      <c r="H108" s="11">
        <v>52</v>
      </c>
      <c r="I108" s="23">
        <v>4</v>
      </c>
      <c r="J108" s="23">
        <v>14</v>
      </c>
      <c r="K108" s="9"/>
      <c r="L108" s="9">
        <v>42586</v>
      </c>
      <c r="M108" s="11" t="s">
        <v>61</v>
      </c>
      <c r="N108" s="10"/>
      <c r="O108" s="10">
        <v>7029</v>
      </c>
      <c r="P108" s="20">
        <v>12647</v>
      </c>
      <c r="Q108" s="11" t="s">
        <v>139</v>
      </c>
      <c r="R108" s="19">
        <f t="shared" si="3"/>
        <v>0</v>
      </c>
      <c r="S108" s="17">
        <f t="shared" si="4"/>
        <v>-27</v>
      </c>
      <c r="T108" s="24">
        <f t="shared" si="5"/>
        <v>-74925000</v>
      </c>
    </row>
    <row r="109" spans="1:20" ht="12.75" customHeight="1">
      <c r="A109" s="11">
        <v>2016</v>
      </c>
      <c r="B109" s="44" t="s">
        <v>64</v>
      </c>
      <c r="C109" s="21">
        <v>42643</v>
      </c>
      <c r="D109" s="21">
        <v>42643</v>
      </c>
      <c r="E109" s="22">
        <v>2775000</v>
      </c>
      <c r="F109" s="8">
        <v>87</v>
      </c>
      <c r="G109" s="9">
        <v>42619</v>
      </c>
      <c r="H109" s="11">
        <v>52</v>
      </c>
      <c r="I109" s="23">
        <v>4</v>
      </c>
      <c r="J109" s="23">
        <v>14</v>
      </c>
      <c r="K109" s="9"/>
      <c r="L109" s="9">
        <v>42627</v>
      </c>
      <c r="M109" s="11" t="s">
        <v>61</v>
      </c>
      <c r="N109" s="10"/>
      <c r="O109" s="10">
        <v>7029</v>
      </c>
      <c r="P109" s="20">
        <v>14112</v>
      </c>
      <c r="Q109" s="11" t="s">
        <v>140</v>
      </c>
      <c r="R109" s="19">
        <f t="shared" si="3"/>
        <v>0</v>
      </c>
      <c r="S109" s="17">
        <f t="shared" si="4"/>
        <v>-16</v>
      </c>
      <c r="T109" s="24">
        <f t="shared" si="5"/>
        <v>-44400000</v>
      </c>
    </row>
    <row r="110" spans="1:20" ht="12.75" customHeight="1">
      <c r="A110" s="11">
        <v>2016</v>
      </c>
      <c r="B110" s="48" t="s">
        <v>148</v>
      </c>
      <c r="C110" s="21">
        <v>42585</v>
      </c>
      <c r="D110" s="21">
        <v>42616</v>
      </c>
      <c r="E110" s="22">
        <v>920337.5</v>
      </c>
      <c r="F110" s="8" t="s">
        <v>149</v>
      </c>
      <c r="G110" s="21">
        <v>42587</v>
      </c>
      <c r="H110" s="11">
        <v>52</v>
      </c>
      <c r="I110" s="23">
        <v>4</v>
      </c>
      <c r="J110" s="23">
        <v>14</v>
      </c>
      <c r="K110" s="9"/>
      <c r="L110" s="9">
        <v>42593</v>
      </c>
      <c r="M110" s="11" t="s">
        <v>101</v>
      </c>
      <c r="N110" s="10"/>
      <c r="O110" s="10">
        <v>7063</v>
      </c>
      <c r="P110" s="20">
        <v>8759</v>
      </c>
      <c r="Q110" s="11" t="s">
        <v>150</v>
      </c>
      <c r="R110" s="19">
        <f t="shared" si="3"/>
        <v>0</v>
      </c>
      <c r="S110" s="17">
        <f t="shared" si="4"/>
        <v>-23</v>
      </c>
      <c r="T110" s="24">
        <f t="shared" si="5"/>
        <v>-21167762.5</v>
      </c>
    </row>
    <row r="111" spans="1:20" ht="12.75" customHeight="1">
      <c r="A111" s="11">
        <v>2016</v>
      </c>
      <c r="B111" s="11">
        <v>2016903012</v>
      </c>
      <c r="C111" s="9">
        <v>42613</v>
      </c>
      <c r="D111" s="21">
        <v>42644</v>
      </c>
      <c r="E111" s="13">
        <v>145912</v>
      </c>
      <c r="F111" s="7">
        <v>63</v>
      </c>
      <c r="G111" s="9">
        <v>42649</v>
      </c>
      <c r="H111" s="11">
        <v>52</v>
      </c>
      <c r="I111" s="23">
        <v>4</v>
      </c>
      <c r="J111" s="23">
        <v>6</v>
      </c>
      <c r="K111" s="9"/>
      <c r="L111" s="9">
        <v>42676</v>
      </c>
      <c r="M111" s="11" t="s">
        <v>23</v>
      </c>
      <c r="N111" s="10"/>
      <c r="O111" s="10">
        <v>7091</v>
      </c>
      <c r="P111" s="20">
        <v>16894</v>
      </c>
      <c r="Q111" s="11"/>
      <c r="R111" s="19">
        <f>IF((K111-D111)&lt;0,0,K111-D111)</f>
        <v>0</v>
      </c>
      <c r="S111" s="17">
        <f>L111-D111-R111</f>
        <v>32</v>
      </c>
      <c r="T111" s="24">
        <f>+S111*E111</f>
        <v>4669184</v>
      </c>
    </row>
    <row r="112" spans="1:20" ht="12.75" customHeight="1">
      <c r="A112" s="11">
        <v>2016</v>
      </c>
      <c r="B112" s="38" t="s">
        <v>30</v>
      </c>
      <c r="C112" s="9">
        <v>42619</v>
      </c>
      <c r="D112" s="21">
        <v>42650</v>
      </c>
      <c r="E112" s="13">
        <v>362.39</v>
      </c>
      <c r="F112" s="7">
        <v>65</v>
      </c>
      <c r="G112" s="9">
        <v>42649</v>
      </c>
      <c r="H112" s="11">
        <v>52</v>
      </c>
      <c r="I112" s="23">
        <v>4</v>
      </c>
      <c r="J112" s="23">
        <v>6</v>
      </c>
      <c r="K112" s="9"/>
      <c r="L112" s="9">
        <v>42691</v>
      </c>
      <c r="M112" s="11" t="s">
        <v>24</v>
      </c>
      <c r="N112" s="10"/>
      <c r="O112" s="10">
        <v>7085</v>
      </c>
      <c r="P112" s="20">
        <v>17845</v>
      </c>
      <c r="Q112" s="11"/>
      <c r="R112" s="19">
        <f aca="true" t="shared" si="6" ref="R112:R117">IF((K112-D112)&lt;0,0,K112-D112)</f>
        <v>0</v>
      </c>
      <c r="S112" s="17">
        <f aca="true" t="shared" si="7" ref="S112:S117">L112-D112-R112</f>
        <v>41</v>
      </c>
      <c r="T112" s="24">
        <f aca="true" t="shared" si="8" ref="T112:T117">+S112*E112</f>
        <v>14857.99</v>
      </c>
    </row>
    <row r="113" spans="1:20" ht="12.75" customHeight="1">
      <c r="A113" s="11">
        <v>2016</v>
      </c>
      <c r="B113" s="38" t="s">
        <v>31</v>
      </c>
      <c r="C113" s="21">
        <v>42534</v>
      </c>
      <c r="D113" s="21">
        <v>42657</v>
      </c>
      <c r="E113" s="13">
        <v>256.73</v>
      </c>
      <c r="F113" s="7">
        <v>65</v>
      </c>
      <c r="G113" s="9">
        <v>42649</v>
      </c>
      <c r="H113" s="11">
        <v>52</v>
      </c>
      <c r="I113" s="23">
        <v>4</v>
      </c>
      <c r="J113" s="23">
        <v>6</v>
      </c>
      <c r="K113" s="9"/>
      <c r="L113" s="9">
        <v>42691</v>
      </c>
      <c r="M113" s="11" t="s">
        <v>24</v>
      </c>
      <c r="N113" s="10"/>
      <c r="O113" s="10">
        <v>7085</v>
      </c>
      <c r="P113" s="20">
        <v>17845</v>
      </c>
      <c r="Q113" s="11"/>
      <c r="R113" s="19">
        <f t="shared" si="6"/>
        <v>0</v>
      </c>
      <c r="S113" s="17">
        <f t="shared" si="7"/>
        <v>34</v>
      </c>
      <c r="T113" s="24">
        <f t="shared" si="8"/>
        <v>8728.82</v>
      </c>
    </row>
    <row r="114" spans="1:20" ht="12.75" customHeight="1">
      <c r="A114" s="11">
        <v>2016</v>
      </c>
      <c r="B114" s="38" t="s">
        <v>32</v>
      </c>
      <c r="C114" s="21">
        <v>42592</v>
      </c>
      <c r="D114" s="21">
        <v>42656</v>
      </c>
      <c r="E114" s="13">
        <v>182390</v>
      </c>
      <c r="F114" s="7">
        <v>66</v>
      </c>
      <c r="G114" s="9">
        <v>42655</v>
      </c>
      <c r="H114" s="11">
        <v>52</v>
      </c>
      <c r="I114" s="23">
        <v>4</v>
      </c>
      <c r="J114" s="23">
        <v>6</v>
      </c>
      <c r="K114" s="9"/>
      <c r="L114" s="9">
        <v>42655</v>
      </c>
      <c r="M114" s="11" t="s">
        <v>24</v>
      </c>
      <c r="N114" s="10"/>
      <c r="O114" s="10">
        <v>7091</v>
      </c>
      <c r="P114" s="20">
        <v>17865</v>
      </c>
      <c r="Q114" s="11"/>
      <c r="R114" s="19">
        <f t="shared" si="6"/>
        <v>0</v>
      </c>
      <c r="S114" s="17">
        <f t="shared" si="7"/>
        <v>-1</v>
      </c>
      <c r="T114" s="24">
        <f t="shared" si="8"/>
        <v>-182390</v>
      </c>
    </row>
    <row r="115" spans="1:20" ht="12.75" customHeight="1">
      <c r="A115" s="11">
        <v>2016</v>
      </c>
      <c r="B115" s="38" t="s">
        <v>33</v>
      </c>
      <c r="C115" s="21">
        <v>42590</v>
      </c>
      <c r="D115" s="21">
        <v>42656</v>
      </c>
      <c r="E115" s="13">
        <v>182390</v>
      </c>
      <c r="F115" s="7">
        <v>66</v>
      </c>
      <c r="G115" s="9">
        <v>42656</v>
      </c>
      <c r="H115" s="11">
        <v>52</v>
      </c>
      <c r="I115" s="23">
        <v>4</v>
      </c>
      <c r="J115" s="23">
        <v>6</v>
      </c>
      <c r="K115" s="9"/>
      <c r="L115" s="9">
        <v>42655</v>
      </c>
      <c r="M115" s="11" t="s">
        <v>24</v>
      </c>
      <c r="N115" s="10"/>
      <c r="O115" s="10">
        <v>7091</v>
      </c>
      <c r="P115" s="20">
        <v>17865</v>
      </c>
      <c r="Q115" s="11"/>
      <c r="R115" s="19">
        <f t="shared" si="6"/>
        <v>0</v>
      </c>
      <c r="S115" s="17">
        <f t="shared" si="7"/>
        <v>-1</v>
      </c>
      <c r="T115" s="24">
        <f t="shared" si="8"/>
        <v>-182390</v>
      </c>
    </row>
    <row r="116" spans="1:20" ht="12.75" customHeight="1">
      <c r="A116" s="11">
        <v>2016</v>
      </c>
      <c r="B116" s="44" t="s">
        <v>25</v>
      </c>
      <c r="C116" s="21">
        <v>42657</v>
      </c>
      <c r="D116" s="21">
        <v>42688</v>
      </c>
      <c r="E116" s="22">
        <v>201.85</v>
      </c>
      <c r="F116" s="8">
        <v>72</v>
      </c>
      <c r="G116" s="21">
        <v>42678</v>
      </c>
      <c r="H116" s="44">
        <v>52</v>
      </c>
      <c r="I116" s="50">
        <v>4</v>
      </c>
      <c r="J116" s="50">
        <v>6</v>
      </c>
      <c r="K116" s="21"/>
      <c r="L116" s="21">
        <v>42711</v>
      </c>
      <c r="M116" s="44" t="s">
        <v>24</v>
      </c>
      <c r="N116" s="20"/>
      <c r="O116" s="20">
        <v>7085</v>
      </c>
      <c r="P116" s="20">
        <v>19917</v>
      </c>
      <c r="Q116" s="11"/>
      <c r="R116" s="19">
        <f t="shared" si="6"/>
        <v>0</v>
      </c>
      <c r="S116" s="17">
        <f t="shared" si="7"/>
        <v>23</v>
      </c>
      <c r="T116" s="24">
        <f t="shared" si="8"/>
        <v>4642.55</v>
      </c>
    </row>
    <row r="117" spans="1:20" ht="12.75" customHeight="1">
      <c r="A117" s="11">
        <v>2016</v>
      </c>
      <c r="B117" s="44">
        <v>111</v>
      </c>
      <c r="C117" s="21">
        <v>42591</v>
      </c>
      <c r="D117" s="21">
        <v>42621</v>
      </c>
      <c r="E117" s="22">
        <v>36478</v>
      </c>
      <c r="F117" s="8">
        <v>74</v>
      </c>
      <c r="G117" s="21">
        <v>42682</v>
      </c>
      <c r="H117" s="44">
        <v>52</v>
      </c>
      <c r="I117" s="50">
        <v>4</v>
      </c>
      <c r="J117" s="50">
        <v>6</v>
      </c>
      <c r="K117" s="21"/>
      <c r="L117" s="21">
        <v>42682</v>
      </c>
      <c r="M117" s="44" t="s">
        <v>26</v>
      </c>
      <c r="N117" s="20"/>
      <c r="O117" s="20">
        <v>7091</v>
      </c>
      <c r="P117" s="20">
        <v>18949</v>
      </c>
      <c r="Q117" s="11"/>
      <c r="R117" s="19">
        <f t="shared" si="6"/>
        <v>0</v>
      </c>
      <c r="S117" s="17">
        <f t="shared" si="7"/>
        <v>61</v>
      </c>
      <c r="T117" s="24">
        <f t="shared" si="8"/>
        <v>2225158</v>
      </c>
    </row>
    <row r="118" spans="1:20" ht="12.75" customHeight="1">
      <c r="A118" s="11">
        <v>2016</v>
      </c>
      <c r="B118" s="44" t="s">
        <v>27</v>
      </c>
      <c r="C118" s="21">
        <v>42669</v>
      </c>
      <c r="D118" s="21">
        <v>42735</v>
      </c>
      <c r="E118" s="22">
        <v>1830</v>
      </c>
      <c r="F118" s="8">
        <v>75</v>
      </c>
      <c r="G118" s="21">
        <v>42682</v>
      </c>
      <c r="H118" s="44">
        <v>52</v>
      </c>
      <c r="I118" s="50">
        <v>4</v>
      </c>
      <c r="J118" s="50">
        <v>6</v>
      </c>
      <c r="K118" s="21"/>
      <c r="L118" s="21">
        <v>42682</v>
      </c>
      <c r="M118" s="44" t="s">
        <v>28</v>
      </c>
      <c r="N118" s="20"/>
      <c r="O118" s="20">
        <v>7085</v>
      </c>
      <c r="P118" s="20">
        <v>19582</v>
      </c>
      <c r="Q118" s="11"/>
      <c r="R118" s="19">
        <f>IF((K118-D118)&lt;0,0,K118-D118)</f>
        <v>0</v>
      </c>
      <c r="S118" s="17">
        <f>L118-D118-R118</f>
        <v>-53</v>
      </c>
      <c r="T118" s="24">
        <f>+S118*E118</f>
        <v>-96990</v>
      </c>
    </row>
    <row r="119" spans="1:20" ht="12.75" customHeight="1">
      <c r="A119" s="11">
        <v>2016</v>
      </c>
      <c r="B119" s="44">
        <v>2</v>
      </c>
      <c r="C119" s="21">
        <v>42662</v>
      </c>
      <c r="D119" s="21">
        <v>42662</v>
      </c>
      <c r="E119" s="22">
        <v>3498.15</v>
      </c>
      <c r="F119" s="8">
        <v>76</v>
      </c>
      <c r="G119" s="21">
        <v>42682</v>
      </c>
      <c r="H119" s="44">
        <v>52</v>
      </c>
      <c r="I119" s="50">
        <v>4</v>
      </c>
      <c r="J119" s="50">
        <v>6</v>
      </c>
      <c r="K119" s="21"/>
      <c r="L119" s="21">
        <v>42682</v>
      </c>
      <c r="M119" s="44" t="s">
        <v>29</v>
      </c>
      <c r="N119" s="20"/>
      <c r="O119" s="20">
        <v>7085</v>
      </c>
      <c r="P119" s="20">
        <v>19683</v>
      </c>
      <c r="Q119" s="11"/>
      <c r="R119" s="19">
        <f>IF((K119-D119)&lt;0,0,K119-D119)</f>
        <v>0</v>
      </c>
      <c r="S119" s="17">
        <f>L119-D119-R119</f>
        <v>20</v>
      </c>
      <c r="T119" s="24">
        <f>+S119*E119</f>
        <v>69963</v>
      </c>
    </row>
    <row r="120" spans="1:20" ht="12.75" customHeight="1">
      <c r="A120" s="11">
        <v>2016</v>
      </c>
      <c r="B120" s="44">
        <v>2</v>
      </c>
      <c r="C120" s="21">
        <v>42662</v>
      </c>
      <c r="D120" s="21">
        <v>42662</v>
      </c>
      <c r="E120" s="22">
        <v>4664.2</v>
      </c>
      <c r="F120" s="8">
        <v>76</v>
      </c>
      <c r="G120" s="21">
        <v>42682</v>
      </c>
      <c r="H120" s="44">
        <v>52</v>
      </c>
      <c r="I120" s="50">
        <v>4</v>
      </c>
      <c r="J120" s="50">
        <v>6</v>
      </c>
      <c r="K120" s="21"/>
      <c r="L120" s="21">
        <v>42682</v>
      </c>
      <c r="M120" s="44" t="s">
        <v>29</v>
      </c>
      <c r="N120" s="20"/>
      <c r="O120" s="20">
        <v>7085</v>
      </c>
      <c r="P120" s="20">
        <v>19686</v>
      </c>
      <c r="Q120" s="11"/>
      <c r="R120" s="19">
        <f>IF((K120-D120)&lt;0,0,K120-D120)</f>
        <v>0</v>
      </c>
      <c r="S120" s="17">
        <f>L120-D120-R120</f>
        <v>20</v>
      </c>
      <c r="T120" s="24">
        <f>+S120*E120</f>
        <v>93284</v>
      </c>
    </row>
    <row r="121" spans="1:20" ht="12.75" customHeight="1">
      <c r="A121" s="11">
        <v>2016</v>
      </c>
      <c r="B121" s="51" t="s">
        <v>36</v>
      </c>
      <c r="C121" s="21">
        <v>42522</v>
      </c>
      <c r="D121" s="21">
        <v>42552</v>
      </c>
      <c r="E121" s="22">
        <v>200.9</v>
      </c>
      <c r="F121" s="8">
        <v>57</v>
      </c>
      <c r="G121" s="21">
        <v>42580</v>
      </c>
      <c r="H121" s="44">
        <v>52</v>
      </c>
      <c r="I121" s="50">
        <v>4</v>
      </c>
      <c r="J121" s="50">
        <v>6</v>
      </c>
      <c r="K121" s="21"/>
      <c r="L121" s="21">
        <v>42646</v>
      </c>
      <c r="M121" s="44" t="s">
        <v>24</v>
      </c>
      <c r="N121" s="20"/>
      <c r="O121" s="20">
        <v>7085</v>
      </c>
      <c r="P121" s="20">
        <v>15080</v>
      </c>
      <c r="Q121" s="11"/>
      <c r="R121" s="19">
        <f aca="true" t="shared" si="9" ref="R121:R128">IF((K121-D121)&lt;0,0,K121-D121)</f>
        <v>0</v>
      </c>
      <c r="S121" s="17">
        <f aca="true" t="shared" si="10" ref="S121:S128">L121-D121-R121</f>
        <v>94</v>
      </c>
      <c r="T121" s="24">
        <f aca="true" t="shared" si="11" ref="T121:T128">+S121*E121</f>
        <v>18884.600000000002</v>
      </c>
    </row>
    <row r="122" spans="1:20" ht="12.75" customHeight="1">
      <c r="A122" s="11">
        <v>2016</v>
      </c>
      <c r="B122" s="52" t="s">
        <v>37</v>
      </c>
      <c r="C122" s="53">
        <v>42536</v>
      </c>
      <c r="D122" s="53">
        <v>42566</v>
      </c>
      <c r="E122" s="22">
        <v>209.62</v>
      </c>
      <c r="F122" s="8">
        <v>57</v>
      </c>
      <c r="G122" s="21">
        <v>42580</v>
      </c>
      <c r="H122" s="44">
        <v>52</v>
      </c>
      <c r="I122" s="50">
        <v>4</v>
      </c>
      <c r="J122" s="50">
        <v>6</v>
      </c>
      <c r="K122" s="21"/>
      <c r="L122" s="21">
        <v>42646</v>
      </c>
      <c r="M122" s="44" t="s">
        <v>24</v>
      </c>
      <c r="N122" s="20"/>
      <c r="O122" s="20">
        <v>7085</v>
      </c>
      <c r="P122" s="20">
        <v>15080</v>
      </c>
      <c r="Q122" s="11"/>
      <c r="R122" s="19">
        <f t="shared" si="9"/>
        <v>0</v>
      </c>
      <c r="S122" s="17">
        <f t="shared" si="10"/>
        <v>80</v>
      </c>
      <c r="T122" s="24">
        <f t="shared" si="11"/>
        <v>16769.6</v>
      </c>
    </row>
    <row r="123" spans="1:20" ht="12.75" customHeight="1">
      <c r="A123" s="11">
        <v>2016</v>
      </c>
      <c r="B123" s="44" t="s">
        <v>40</v>
      </c>
      <c r="C123" s="21">
        <v>42422</v>
      </c>
      <c r="D123" s="21">
        <v>42429</v>
      </c>
      <c r="E123" s="22">
        <v>7320</v>
      </c>
      <c r="F123" s="8">
        <v>27</v>
      </c>
      <c r="G123" s="21">
        <v>42473</v>
      </c>
      <c r="H123" s="44">
        <v>52</v>
      </c>
      <c r="I123" s="50">
        <v>4</v>
      </c>
      <c r="J123" s="50">
        <v>6</v>
      </c>
      <c r="K123" s="21"/>
      <c r="L123" s="21">
        <v>42688</v>
      </c>
      <c r="M123" s="44" t="s">
        <v>28</v>
      </c>
      <c r="N123" s="20"/>
      <c r="O123" s="20">
        <v>7085</v>
      </c>
      <c r="P123" s="20">
        <v>17564</v>
      </c>
      <c r="Q123" s="11"/>
      <c r="R123" s="19">
        <f t="shared" si="9"/>
        <v>0</v>
      </c>
      <c r="S123" s="17">
        <f t="shared" si="10"/>
        <v>259</v>
      </c>
      <c r="T123" s="24">
        <f t="shared" si="11"/>
        <v>1895880</v>
      </c>
    </row>
    <row r="124" spans="1:20" ht="12.75" customHeight="1">
      <c r="A124" s="11">
        <v>2016</v>
      </c>
      <c r="B124" s="44" t="s">
        <v>39</v>
      </c>
      <c r="C124" s="21">
        <v>42634</v>
      </c>
      <c r="D124" s="21">
        <v>42634</v>
      </c>
      <c r="E124" s="22">
        <v>38.26</v>
      </c>
      <c r="F124" s="8">
        <v>68</v>
      </c>
      <c r="G124" s="21">
        <v>42677</v>
      </c>
      <c r="H124" s="44">
        <v>52</v>
      </c>
      <c r="I124" s="50">
        <v>4</v>
      </c>
      <c r="J124" s="50">
        <v>6</v>
      </c>
      <c r="K124" s="21"/>
      <c r="L124" s="21">
        <v>42709.54540509259</v>
      </c>
      <c r="M124" s="44"/>
      <c r="N124" s="20"/>
      <c r="O124" s="20">
        <v>7311</v>
      </c>
      <c r="P124" s="20">
        <v>19061</v>
      </c>
      <c r="Q124" s="11"/>
      <c r="R124" s="19">
        <f t="shared" si="9"/>
        <v>0</v>
      </c>
      <c r="S124" s="17">
        <f t="shared" si="10"/>
        <v>75.54540509259095</v>
      </c>
      <c r="T124" s="24">
        <f t="shared" si="11"/>
        <v>2890.36719884253</v>
      </c>
    </row>
    <row r="125" spans="1:20" ht="12.75" customHeight="1">
      <c r="A125" s="11">
        <v>2016</v>
      </c>
      <c r="B125" s="44" t="s">
        <v>38</v>
      </c>
      <c r="C125" s="21">
        <v>42565</v>
      </c>
      <c r="D125" s="21">
        <v>42596</v>
      </c>
      <c r="E125" s="22">
        <v>11243.52</v>
      </c>
      <c r="F125" s="8">
        <v>60</v>
      </c>
      <c r="G125" s="21">
        <v>42628</v>
      </c>
      <c r="H125" s="44">
        <v>52</v>
      </c>
      <c r="I125" s="50">
        <v>4</v>
      </c>
      <c r="J125" s="50">
        <v>6</v>
      </c>
      <c r="K125" s="21"/>
      <c r="L125" s="21">
        <v>42646.44789351852</v>
      </c>
      <c r="M125" s="44"/>
      <c r="N125" s="20"/>
      <c r="O125" s="20">
        <v>7370</v>
      </c>
      <c r="P125" s="20">
        <v>15136</v>
      </c>
      <c r="Q125" s="11"/>
      <c r="R125" s="19">
        <f t="shared" si="9"/>
        <v>0</v>
      </c>
      <c r="S125" s="17">
        <f t="shared" si="10"/>
        <v>50.44789351851796</v>
      </c>
      <c r="T125" s="24">
        <f t="shared" si="11"/>
        <v>567211.8997333271</v>
      </c>
    </row>
    <row r="126" spans="1:20" ht="12.75" customHeight="1">
      <c r="A126" s="11">
        <v>2016</v>
      </c>
      <c r="B126" s="11">
        <v>1216005817</v>
      </c>
      <c r="C126" s="21">
        <v>42643</v>
      </c>
      <c r="D126" s="21">
        <v>42703</v>
      </c>
      <c r="E126" s="22">
        <v>38112.8</v>
      </c>
      <c r="F126" s="8">
        <v>332</v>
      </c>
      <c r="G126" s="21">
        <v>42656</v>
      </c>
      <c r="H126" s="11">
        <v>52</v>
      </c>
      <c r="I126" s="23">
        <v>4</v>
      </c>
      <c r="J126" s="23">
        <v>8</v>
      </c>
      <c r="K126" s="9"/>
      <c r="L126" s="9">
        <v>42691.39508101852</v>
      </c>
      <c r="M126" s="11" t="s">
        <v>34</v>
      </c>
      <c r="N126" s="10"/>
      <c r="O126" s="10">
        <v>7081</v>
      </c>
      <c r="P126" s="20">
        <v>17859</v>
      </c>
      <c r="Q126" s="11"/>
      <c r="R126" s="19">
        <f t="shared" si="9"/>
        <v>0</v>
      </c>
      <c r="S126" s="17">
        <f t="shared" si="10"/>
        <v>-11.604918981480296</v>
      </c>
      <c r="T126" s="24">
        <f t="shared" si="11"/>
        <v>-442295.95615736226</v>
      </c>
    </row>
    <row r="127" spans="1:20" ht="12.75" customHeight="1">
      <c r="A127" s="11">
        <v>2016</v>
      </c>
      <c r="B127" s="34" t="s">
        <v>35</v>
      </c>
      <c r="C127" s="21">
        <v>42643</v>
      </c>
      <c r="D127" s="21">
        <v>42703</v>
      </c>
      <c r="E127" s="22">
        <v>22008.8</v>
      </c>
      <c r="F127" s="8">
        <v>332</v>
      </c>
      <c r="G127" s="21">
        <v>42656</v>
      </c>
      <c r="H127" s="11">
        <v>52</v>
      </c>
      <c r="I127" s="23">
        <v>4</v>
      </c>
      <c r="J127" s="23">
        <v>8</v>
      </c>
      <c r="K127" s="9"/>
      <c r="L127" s="9">
        <v>42691.39508101852</v>
      </c>
      <c r="M127" s="11" t="s">
        <v>34</v>
      </c>
      <c r="N127" s="10"/>
      <c r="O127" s="10">
        <v>7081</v>
      </c>
      <c r="P127" s="20">
        <v>17859</v>
      </c>
      <c r="Q127" s="11"/>
      <c r="R127" s="19">
        <f t="shared" si="9"/>
        <v>0</v>
      </c>
      <c r="S127" s="17">
        <f t="shared" si="10"/>
        <v>-11.604918981480296</v>
      </c>
      <c r="T127" s="24">
        <f t="shared" si="11"/>
        <v>-255410.34087960352</v>
      </c>
    </row>
    <row r="128" spans="1:20" ht="12.75" customHeight="1">
      <c r="A128" s="11">
        <v>2016</v>
      </c>
      <c r="B128" s="11">
        <v>1216006033</v>
      </c>
      <c r="C128" s="9">
        <v>42653</v>
      </c>
      <c r="D128" s="9">
        <v>42713</v>
      </c>
      <c r="E128" s="13">
        <v>37039.2</v>
      </c>
      <c r="F128" s="7">
        <v>338</v>
      </c>
      <c r="G128" s="9">
        <v>42667</v>
      </c>
      <c r="H128" s="11">
        <v>52</v>
      </c>
      <c r="I128" s="23">
        <v>4</v>
      </c>
      <c r="J128" s="23">
        <v>8</v>
      </c>
      <c r="K128" s="9"/>
      <c r="L128" s="9">
        <v>42676.47122685185</v>
      </c>
      <c r="M128" s="11" t="s">
        <v>34</v>
      </c>
      <c r="N128" s="10"/>
      <c r="O128" s="10">
        <v>7081</v>
      </c>
      <c r="P128" s="20">
        <v>16899</v>
      </c>
      <c r="Q128" s="11"/>
      <c r="R128" s="19">
        <f t="shared" si="9"/>
        <v>0</v>
      </c>
      <c r="S128" s="17">
        <f t="shared" si="10"/>
        <v>-36.52877314815123</v>
      </c>
      <c r="T128" s="24">
        <f t="shared" si="11"/>
        <v>-1352996.534389003</v>
      </c>
    </row>
    <row r="129" spans="1:20" ht="12.75" customHeight="1">
      <c r="A129" s="11">
        <v>2016</v>
      </c>
      <c r="B129" s="11" t="s">
        <v>41</v>
      </c>
      <c r="C129" s="9">
        <v>42720</v>
      </c>
      <c r="D129" s="9">
        <v>42750</v>
      </c>
      <c r="E129" s="13">
        <v>4072482.73</v>
      </c>
      <c r="F129" s="7">
        <v>260</v>
      </c>
      <c r="G129" s="9">
        <v>42720</v>
      </c>
      <c r="H129" s="11">
        <v>52</v>
      </c>
      <c r="I129" s="23">
        <v>4</v>
      </c>
      <c r="J129" s="23">
        <v>0</v>
      </c>
      <c r="K129" s="9">
        <v>42750</v>
      </c>
      <c r="L129" s="9">
        <v>42727.64219907407</v>
      </c>
      <c r="M129" s="11" t="s">
        <v>44</v>
      </c>
      <c r="N129" s="10"/>
      <c r="O129" s="10">
        <v>7057</v>
      </c>
      <c r="P129" s="20">
        <v>21796</v>
      </c>
      <c r="Q129" s="11"/>
      <c r="R129" s="19">
        <f aca="true" t="shared" si="12" ref="R129:R144">IF((K129-D129)&lt;0,0,K129-D129)</f>
        <v>0</v>
      </c>
      <c r="S129" s="17">
        <f aca="true" t="shared" si="13" ref="S129:S144">L129-D129-R129</f>
        <v>-22.35780092592904</v>
      </c>
      <c r="T129" s="24">
        <f aca="true" t="shared" si="14" ref="T129:T144">+S129*E129</f>
        <v>-91051758.15162402</v>
      </c>
    </row>
    <row r="130" spans="1:20" ht="12.75" customHeight="1">
      <c r="A130" s="11">
        <v>2016</v>
      </c>
      <c r="B130" s="11">
        <v>63</v>
      </c>
      <c r="C130" s="9">
        <v>42719</v>
      </c>
      <c r="D130" s="9">
        <v>42749</v>
      </c>
      <c r="E130" s="13">
        <v>4769295.28</v>
      </c>
      <c r="F130" s="7">
        <v>260</v>
      </c>
      <c r="G130" s="9">
        <v>42720</v>
      </c>
      <c r="H130" s="11">
        <v>52</v>
      </c>
      <c r="I130" s="23">
        <v>4</v>
      </c>
      <c r="J130" s="23">
        <v>0</v>
      </c>
      <c r="K130" s="9">
        <v>42749</v>
      </c>
      <c r="L130" s="9">
        <v>42727.64219907407</v>
      </c>
      <c r="M130" s="11" t="s">
        <v>44</v>
      </c>
      <c r="N130" s="10"/>
      <c r="O130" s="10">
        <v>7057</v>
      </c>
      <c r="P130" s="20">
        <v>21879</v>
      </c>
      <c r="Q130" s="11"/>
      <c r="R130" s="19">
        <f t="shared" si="12"/>
        <v>0</v>
      </c>
      <c r="S130" s="17">
        <f t="shared" si="13"/>
        <v>-21.35780092592904</v>
      </c>
      <c r="T130" s="24">
        <f t="shared" si="14"/>
        <v>-101861659.14721301</v>
      </c>
    </row>
    <row r="131" spans="1:20" ht="12.75" customHeight="1">
      <c r="A131" s="11">
        <v>2016</v>
      </c>
      <c r="B131" s="11">
        <v>63</v>
      </c>
      <c r="C131" s="9">
        <v>42719</v>
      </c>
      <c r="D131" s="9">
        <v>42749</v>
      </c>
      <c r="E131" s="13">
        <v>308504.72</v>
      </c>
      <c r="F131" s="7">
        <v>260</v>
      </c>
      <c r="G131" s="9">
        <v>42720</v>
      </c>
      <c r="H131" s="11">
        <v>52</v>
      </c>
      <c r="I131" s="23">
        <v>4</v>
      </c>
      <c r="J131" s="23">
        <v>0</v>
      </c>
      <c r="K131" s="9">
        <v>42749</v>
      </c>
      <c r="L131" s="9">
        <v>42732.48925925926</v>
      </c>
      <c r="M131" s="11" t="s">
        <v>44</v>
      </c>
      <c r="N131" s="10"/>
      <c r="O131" s="10">
        <v>7057</v>
      </c>
      <c r="P131" s="20">
        <v>21957</v>
      </c>
      <c r="Q131" s="11"/>
      <c r="R131" s="19">
        <f t="shared" si="12"/>
        <v>0</v>
      </c>
      <c r="S131" s="17">
        <f t="shared" si="13"/>
        <v>-16.510740740741312</v>
      </c>
      <c r="T131" s="24">
        <f t="shared" si="14"/>
        <v>-5093641.44921499</v>
      </c>
    </row>
    <row r="132" spans="1:20" ht="12.75" customHeight="1">
      <c r="A132" s="11">
        <v>2016</v>
      </c>
      <c r="B132" s="11" t="s">
        <v>42</v>
      </c>
      <c r="C132" s="9">
        <v>42093</v>
      </c>
      <c r="D132" s="9">
        <v>42123</v>
      </c>
      <c r="E132" s="13">
        <v>17119.28</v>
      </c>
      <c r="F132" s="7">
        <v>239</v>
      </c>
      <c r="G132" s="9">
        <v>42706</v>
      </c>
      <c r="H132" s="11">
        <v>52</v>
      </c>
      <c r="I132" s="23">
        <v>4</v>
      </c>
      <c r="J132" s="23">
        <v>0</v>
      </c>
      <c r="K132" s="9">
        <v>42123</v>
      </c>
      <c r="L132" s="9">
        <v>42727.43921296296</v>
      </c>
      <c r="M132" s="11" t="s">
        <v>45</v>
      </c>
      <c r="N132" s="10"/>
      <c r="O132" s="10">
        <v>7075</v>
      </c>
      <c r="P132" s="20">
        <v>21413</v>
      </c>
      <c r="Q132" s="11"/>
      <c r="R132" s="19">
        <f t="shared" si="12"/>
        <v>0</v>
      </c>
      <c r="S132" s="17">
        <f t="shared" si="13"/>
        <v>604.4392129629632</v>
      </c>
      <c r="T132" s="24">
        <f t="shared" si="14"/>
        <v>10347564.129692595</v>
      </c>
    </row>
    <row r="133" spans="1:20" ht="12.75" customHeight="1">
      <c r="A133" s="11">
        <v>2016</v>
      </c>
      <c r="B133" s="11" t="s">
        <v>43</v>
      </c>
      <c r="C133" s="9">
        <v>42694</v>
      </c>
      <c r="D133" s="9">
        <v>42723</v>
      </c>
      <c r="E133" s="13">
        <v>9150</v>
      </c>
      <c r="F133" s="7">
        <v>246</v>
      </c>
      <c r="G133" s="9">
        <v>42709</v>
      </c>
      <c r="H133" s="11">
        <v>52</v>
      </c>
      <c r="I133" s="23">
        <v>4</v>
      </c>
      <c r="J133" s="23">
        <v>0</v>
      </c>
      <c r="K133" s="9">
        <v>42723</v>
      </c>
      <c r="L133" s="9">
        <v>42727.43921296296</v>
      </c>
      <c r="M133" s="11" t="s">
        <v>46</v>
      </c>
      <c r="N133" s="10"/>
      <c r="O133" s="10">
        <v>7151</v>
      </c>
      <c r="P133" s="20">
        <v>21851</v>
      </c>
      <c r="Q133" s="11"/>
      <c r="R133" s="19">
        <f t="shared" si="12"/>
        <v>0</v>
      </c>
      <c r="S133" s="17">
        <f t="shared" si="13"/>
        <v>4.439212962963211</v>
      </c>
      <c r="T133" s="24">
        <f t="shared" si="14"/>
        <v>40618.79861111338</v>
      </c>
    </row>
    <row r="134" spans="1:20" ht="12.75" customHeight="1">
      <c r="A134" s="11">
        <v>2016</v>
      </c>
      <c r="B134" s="11">
        <v>24406</v>
      </c>
      <c r="C134" s="9">
        <v>42549</v>
      </c>
      <c r="D134" s="9">
        <v>42578</v>
      </c>
      <c r="E134" s="13">
        <v>16764.77</v>
      </c>
      <c r="F134" s="7">
        <v>208</v>
      </c>
      <c r="G134" s="9">
        <v>42662</v>
      </c>
      <c r="H134" s="11">
        <v>52</v>
      </c>
      <c r="I134" s="23">
        <v>4</v>
      </c>
      <c r="J134" s="23">
        <v>0</v>
      </c>
      <c r="K134" s="9">
        <v>42578</v>
      </c>
      <c r="L134" s="9">
        <v>42668</v>
      </c>
      <c r="M134" s="11" t="s">
        <v>47</v>
      </c>
      <c r="N134" s="10"/>
      <c r="O134" s="10">
        <v>7294</v>
      </c>
      <c r="P134" s="20">
        <v>16350</v>
      </c>
      <c r="Q134" s="11"/>
      <c r="R134" s="19">
        <f t="shared" si="12"/>
        <v>0</v>
      </c>
      <c r="S134" s="17">
        <f t="shared" si="13"/>
        <v>90</v>
      </c>
      <c r="T134" s="24">
        <f t="shared" si="14"/>
        <v>1508829.3</v>
      </c>
    </row>
    <row r="135" spans="1:20" ht="12.75" customHeight="1">
      <c r="A135" s="11">
        <v>2016</v>
      </c>
      <c r="B135" s="11">
        <v>24406</v>
      </c>
      <c r="C135" s="9">
        <v>42549</v>
      </c>
      <c r="D135" s="9">
        <v>42578</v>
      </c>
      <c r="E135" s="13">
        <v>3688.25</v>
      </c>
      <c r="F135" s="7">
        <v>208</v>
      </c>
      <c r="G135" s="9">
        <v>42662</v>
      </c>
      <c r="H135" s="11">
        <v>52</v>
      </c>
      <c r="I135" s="23">
        <v>4</v>
      </c>
      <c r="J135" s="23">
        <v>0</v>
      </c>
      <c r="K135" s="9">
        <v>42578</v>
      </c>
      <c r="L135" s="9">
        <v>42668.372025462966</v>
      </c>
      <c r="M135" s="11" t="s">
        <v>48</v>
      </c>
      <c r="N135" s="10"/>
      <c r="O135" s="10">
        <v>7294</v>
      </c>
      <c r="P135" s="20">
        <v>16350</v>
      </c>
      <c r="Q135" s="11"/>
      <c r="R135" s="19">
        <f t="shared" si="12"/>
        <v>0</v>
      </c>
      <c r="S135" s="17">
        <f t="shared" si="13"/>
        <v>90.37202546296612</v>
      </c>
      <c r="T135" s="24">
        <f t="shared" si="14"/>
        <v>333314.6229137848</v>
      </c>
    </row>
    <row r="136" spans="1:20" ht="12.75" customHeight="1">
      <c r="A136" s="11">
        <v>2016</v>
      </c>
      <c r="B136" s="39" t="s">
        <v>49</v>
      </c>
      <c r="C136" s="40" t="s">
        <v>50</v>
      </c>
      <c r="D136" s="40">
        <v>42526</v>
      </c>
      <c r="E136" s="41">
        <v>61.62</v>
      </c>
      <c r="F136" s="42">
        <v>57</v>
      </c>
      <c r="G136" s="43">
        <v>42654</v>
      </c>
      <c r="H136" s="11">
        <v>52</v>
      </c>
      <c r="I136" s="23">
        <v>4</v>
      </c>
      <c r="J136" s="23">
        <v>1</v>
      </c>
      <c r="K136" s="9">
        <v>42526</v>
      </c>
      <c r="L136" s="9">
        <v>42660.41951388889</v>
      </c>
      <c r="M136" s="11" t="s">
        <v>57</v>
      </c>
      <c r="N136" s="10"/>
      <c r="O136" s="10">
        <v>1306</v>
      </c>
      <c r="P136" s="20">
        <v>15919</v>
      </c>
      <c r="Q136" s="11"/>
      <c r="R136" s="19">
        <f t="shared" si="12"/>
        <v>0</v>
      </c>
      <c r="S136" s="17">
        <f t="shared" si="13"/>
        <v>134.41951388888992</v>
      </c>
      <c r="T136" s="24">
        <f t="shared" si="14"/>
        <v>8282.930445833397</v>
      </c>
    </row>
    <row r="137" spans="1:20" ht="12.75" customHeight="1">
      <c r="A137" s="11">
        <v>2016</v>
      </c>
      <c r="B137" s="39" t="s">
        <v>51</v>
      </c>
      <c r="C137" s="40" t="s">
        <v>52</v>
      </c>
      <c r="D137" s="40">
        <v>42525</v>
      </c>
      <c r="E137" s="41">
        <v>61.62</v>
      </c>
      <c r="F137" s="42">
        <v>58</v>
      </c>
      <c r="G137" s="43">
        <v>42654</v>
      </c>
      <c r="H137" s="11">
        <v>52</v>
      </c>
      <c r="I137" s="23">
        <v>4</v>
      </c>
      <c r="J137" s="23">
        <v>1</v>
      </c>
      <c r="K137" s="9">
        <v>42525</v>
      </c>
      <c r="L137" s="9">
        <v>42660.41951388889</v>
      </c>
      <c r="M137" s="11" t="s">
        <v>57</v>
      </c>
      <c r="N137" s="10"/>
      <c r="O137" s="10">
        <v>1306</v>
      </c>
      <c r="P137" s="20">
        <v>15920</v>
      </c>
      <c r="Q137" s="11"/>
      <c r="R137" s="19">
        <f t="shared" si="12"/>
        <v>0</v>
      </c>
      <c r="S137" s="17">
        <f t="shared" si="13"/>
        <v>135.41951388888992</v>
      </c>
      <c r="T137" s="24">
        <f t="shared" si="14"/>
        <v>8344.550445833396</v>
      </c>
    </row>
    <row r="138" spans="1:20" ht="12.75" customHeight="1">
      <c r="A138" s="11">
        <v>2016</v>
      </c>
      <c r="B138" s="39" t="s">
        <v>53</v>
      </c>
      <c r="C138" s="40">
        <v>42480</v>
      </c>
      <c r="D138" s="40">
        <v>42510</v>
      </c>
      <c r="E138" s="41">
        <v>52.4</v>
      </c>
      <c r="F138" s="42">
        <v>60</v>
      </c>
      <c r="G138" s="43">
        <v>42655</v>
      </c>
      <c r="H138" s="11">
        <v>52</v>
      </c>
      <c r="I138" s="23">
        <v>4</v>
      </c>
      <c r="J138" s="23">
        <v>1</v>
      </c>
      <c r="K138" s="9">
        <v>42510</v>
      </c>
      <c r="L138" s="9">
        <v>42662.39732638889</v>
      </c>
      <c r="M138" s="11" t="s">
        <v>57</v>
      </c>
      <c r="N138" s="10"/>
      <c r="O138" s="10">
        <v>1306</v>
      </c>
      <c r="P138" s="20">
        <v>16020</v>
      </c>
      <c r="Q138" s="11"/>
      <c r="R138" s="19">
        <f t="shared" si="12"/>
        <v>0</v>
      </c>
      <c r="S138" s="17">
        <f t="shared" si="13"/>
        <v>152.3973263888911</v>
      </c>
      <c r="T138" s="24">
        <f t="shared" si="14"/>
        <v>7985.619902777893</v>
      </c>
    </row>
    <row r="139" spans="1:20" ht="12.75" customHeight="1">
      <c r="A139" s="11">
        <v>2016</v>
      </c>
      <c r="B139" s="39" t="s">
        <v>54</v>
      </c>
      <c r="C139" s="40">
        <v>42579</v>
      </c>
      <c r="D139" s="40">
        <v>42609</v>
      </c>
      <c r="E139" s="41">
        <v>52.4</v>
      </c>
      <c r="F139" s="42">
        <v>71</v>
      </c>
      <c r="G139" s="43">
        <v>42709</v>
      </c>
      <c r="H139" s="11">
        <v>52</v>
      </c>
      <c r="I139" s="23">
        <v>4</v>
      </c>
      <c r="J139" s="23">
        <v>1</v>
      </c>
      <c r="K139" s="9">
        <v>42609</v>
      </c>
      <c r="L139" s="9">
        <v>42725.61079861111</v>
      </c>
      <c r="M139" s="11" t="s">
        <v>57</v>
      </c>
      <c r="N139" s="10"/>
      <c r="O139" s="10">
        <v>1306</v>
      </c>
      <c r="P139" s="20">
        <v>20945</v>
      </c>
      <c r="Q139" s="11"/>
      <c r="R139" s="19">
        <f t="shared" si="12"/>
        <v>0</v>
      </c>
      <c r="S139" s="17">
        <f t="shared" si="13"/>
        <v>116.6107986111092</v>
      </c>
      <c r="T139" s="24">
        <f t="shared" si="14"/>
        <v>6110.405847222122</v>
      </c>
    </row>
    <row r="140" spans="1:20" ht="12.75" customHeight="1">
      <c r="A140" s="11">
        <v>2016</v>
      </c>
      <c r="B140" s="39" t="s">
        <v>55</v>
      </c>
      <c r="C140" s="40" t="s">
        <v>56</v>
      </c>
      <c r="D140" s="40">
        <v>42678</v>
      </c>
      <c r="E140" s="41">
        <v>52.4</v>
      </c>
      <c r="F140" s="42">
        <v>70</v>
      </c>
      <c r="G140" s="43">
        <v>42709</v>
      </c>
      <c r="H140" s="11">
        <v>52</v>
      </c>
      <c r="I140" s="23">
        <v>4</v>
      </c>
      <c r="J140" s="23">
        <v>1</v>
      </c>
      <c r="K140" s="9">
        <v>42678</v>
      </c>
      <c r="L140" s="9">
        <v>42726.57232638889</v>
      </c>
      <c r="M140" s="11" t="s">
        <v>57</v>
      </c>
      <c r="N140" s="10"/>
      <c r="O140" s="10">
        <v>1306</v>
      </c>
      <c r="P140" s="20">
        <v>21805</v>
      </c>
      <c r="Q140" s="11"/>
      <c r="R140" s="19">
        <f t="shared" si="12"/>
        <v>0</v>
      </c>
      <c r="S140" s="17">
        <f t="shared" si="13"/>
        <v>48.57232638888672</v>
      </c>
      <c r="T140" s="24">
        <f t="shared" si="14"/>
        <v>2545.189902777664</v>
      </c>
    </row>
    <row r="141" spans="1:20" ht="12.75" customHeight="1">
      <c r="A141" s="11">
        <v>2016</v>
      </c>
      <c r="B141" s="11" t="s">
        <v>58</v>
      </c>
      <c r="C141" s="9">
        <v>42576</v>
      </c>
      <c r="D141" s="9">
        <v>42606</v>
      </c>
      <c r="E141" s="13">
        <v>9150</v>
      </c>
      <c r="F141" s="7">
        <v>246</v>
      </c>
      <c r="G141" s="9">
        <v>42709</v>
      </c>
      <c r="H141" s="11">
        <v>52</v>
      </c>
      <c r="I141" s="23">
        <v>4</v>
      </c>
      <c r="J141" s="23">
        <v>0</v>
      </c>
      <c r="K141" s="9">
        <v>42724</v>
      </c>
      <c r="L141" s="9">
        <v>42727</v>
      </c>
      <c r="M141" s="11" t="s">
        <v>59</v>
      </c>
      <c r="N141" s="10"/>
      <c r="O141" s="10">
        <v>7151</v>
      </c>
      <c r="P141" s="20">
        <v>21851</v>
      </c>
      <c r="Q141" s="11"/>
      <c r="R141" s="19">
        <f t="shared" si="12"/>
        <v>118</v>
      </c>
      <c r="S141" s="17">
        <f t="shared" si="13"/>
        <v>3</v>
      </c>
      <c r="T141" s="24">
        <f t="shared" si="14"/>
        <v>27450</v>
      </c>
    </row>
    <row r="142" spans="1:20" ht="12.75" customHeight="1">
      <c r="A142" s="11">
        <v>2016</v>
      </c>
      <c r="B142" s="44" t="s">
        <v>64</v>
      </c>
      <c r="C142" s="9">
        <v>42674</v>
      </c>
      <c r="D142" s="9">
        <v>42674</v>
      </c>
      <c r="E142" s="13">
        <v>2775000</v>
      </c>
      <c r="F142" s="7">
        <v>96</v>
      </c>
      <c r="G142" s="9">
        <v>42647</v>
      </c>
      <c r="H142" s="11">
        <v>52</v>
      </c>
      <c r="I142" s="23">
        <v>4</v>
      </c>
      <c r="J142" s="23">
        <v>14</v>
      </c>
      <c r="K142" s="9"/>
      <c r="L142" s="9">
        <v>42654.35666666667</v>
      </c>
      <c r="M142" s="11" t="s">
        <v>61</v>
      </c>
      <c r="N142" s="10"/>
      <c r="O142" s="10">
        <v>7029</v>
      </c>
      <c r="P142" s="20">
        <v>15566</v>
      </c>
      <c r="Q142" s="11"/>
      <c r="R142" s="19">
        <f t="shared" si="12"/>
        <v>0</v>
      </c>
      <c r="S142" s="17">
        <f t="shared" si="13"/>
        <v>-19.64333333333343</v>
      </c>
      <c r="T142" s="24">
        <f t="shared" si="14"/>
        <v>-54510250.00000027</v>
      </c>
    </row>
    <row r="143" spans="1:20" ht="12.75" customHeight="1">
      <c r="A143" s="11">
        <v>2016</v>
      </c>
      <c r="B143" s="44" t="s">
        <v>67</v>
      </c>
      <c r="C143" s="9">
        <v>42674</v>
      </c>
      <c r="D143" s="9">
        <v>42674</v>
      </c>
      <c r="E143" s="13">
        <v>3475000</v>
      </c>
      <c r="F143" s="7">
        <v>97</v>
      </c>
      <c r="G143" s="9">
        <v>42647</v>
      </c>
      <c r="H143" s="11">
        <v>52</v>
      </c>
      <c r="I143" s="23">
        <v>4</v>
      </c>
      <c r="J143" s="23">
        <v>14</v>
      </c>
      <c r="K143" s="9"/>
      <c r="L143" s="9">
        <v>42654.35666666667</v>
      </c>
      <c r="M143" s="11" t="s">
        <v>60</v>
      </c>
      <c r="N143" s="10"/>
      <c r="O143" s="10">
        <v>7029</v>
      </c>
      <c r="P143" s="20">
        <v>15568</v>
      </c>
      <c r="Q143" s="11"/>
      <c r="R143" s="19">
        <f t="shared" si="12"/>
        <v>0</v>
      </c>
      <c r="S143" s="17">
        <f t="shared" si="13"/>
        <v>-19.64333333333343</v>
      </c>
      <c r="T143" s="24">
        <f t="shared" si="14"/>
        <v>-68260583.33333367</v>
      </c>
    </row>
    <row r="144" spans="1:20" ht="12.75" customHeight="1">
      <c r="A144" s="11">
        <v>2016</v>
      </c>
      <c r="B144" s="44" t="s">
        <v>67</v>
      </c>
      <c r="C144" s="9">
        <v>42674</v>
      </c>
      <c r="D144" s="9">
        <v>42674</v>
      </c>
      <c r="E144" s="13">
        <v>2838400</v>
      </c>
      <c r="F144" s="7">
        <v>97</v>
      </c>
      <c r="G144" s="9">
        <v>42647</v>
      </c>
      <c r="H144" s="11">
        <v>52</v>
      </c>
      <c r="I144" s="23">
        <v>4</v>
      </c>
      <c r="J144" s="23">
        <v>14</v>
      </c>
      <c r="K144" s="9"/>
      <c r="L144" s="9">
        <v>42654.35666666667</v>
      </c>
      <c r="M144" s="11" t="s">
        <v>60</v>
      </c>
      <c r="N144" s="10"/>
      <c r="O144" s="10">
        <v>7029</v>
      </c>
      <c r="P144" s="20">
        <v>15568</v>
      </c>
      <c r="Q144" s="11"/>
      <c r="R144" s="19">
        <f t="shared" si="12"/>
        <v>0</v>
      </c>
      <c r="S144" s="17">
        <f t="shared" si="13"/>
        <v>-19.64333333333343</v>
      </c>
      <c r="T144" s="24">
        <f t="shared" si="14"/>
        <v>-55755637.33333361</v>
      </c>
    </row>
    <row r="145" spans="1:20" ht="12.75" customHeight="1">
      <c r="A145" s="11">
        <v>2016</v>
      </c>
      <c r="B145" s="44" t="s">
        <v>65</v>
      </c>
      <c r="C145" s="9">
        <v>42674</v>
      </c>
      <c r="D145" s="9">
        <v>42674</v>
      </c>
      <c r="E145" s="13">
        <v>1261050</v>
      </c>
      <c r="F145" s="7">
        <v>98</v>
      </c>
      <c r="G145" s="9">
        <v>42647</v>
      </c>
      <c r="H145" s="11">
        <v>52</v>
      </c>
      <c r="I145" s="23">
        <v>4</v>
      </c>
      <c r="J145" s="23">
        <v>14</v>
      </c>
      <c r="K145" s="9"/>
      <c r="L145" s="9">
        <v>42654.35666666667</v>
      </c>
      <c r="M145" s="11" t="s">
        <v>62</v>
      </c>
      <c r="N145" s="10"/>
      <c r="O145" s="10">
        <v>7029</v>
      </c>
      <c r="P145" s="20">
        <v>15569</v>
      </c>
      <c r="Q145" s="11"/>
      <c r="R145" s="19">
        <f aca="true" t="shared" si="15" ref="R145:R158">IF((K145-D145)&lt;0,0,K145-D145)</f>
        <v>0</v>
      </c>
      <c r="S145" s="17">
        <f aca="true" t="shared" si="16" ref="S145:S158">L145-D145-R145</f>
        <v>-19.64333333333343</v>
      </c>
      <c r="T145" s="24">
        <f aca="true" t="shared" si="17" ref="T145:T158">+S145*E145</f>
        <v>-24771225.500000123</v>
      </c>
    </row>
    <row r="146" spans="1:20" ht="12.75" customHeight="1">
      <c r="A146" s="11">
        <v>2016</v>
      </c>
      <c r="B146" s="44" t="s">
        <v>65</v>
      </c>
      <c r="C146" s="9">
        <v>42704</v>
      </c>
      <c r="D146" s="9">
        <v>42704</v>
      </c>
      <c r="E146" s="13">
        <v>1261050</v>
      </c>
      <c r="F146" s="7">
        <v>104</v>
      </c>
      <c r="G146" s="9">
        <v>42683</v>
      </c>
      <c r="H146" s="11">
        <v>52</v>
      </c>
      <c r="I146" s="23">
        <v>4</v>
      </c>
      <c r="J146" s="23">
        <v>14</v>
      </c>
      <c r="K146" s="9"/>
      <c r="L146" s="9">
        <v>42688.403078703705</v>
      </c>
      <c r="M146" s="11" t="s">
        <v>62</v>
      </c>
      <c r="N146" s="10"/>
      <c r="O146" s="10">
        <v>7029</v>
      </c>
      <c r="P146" s="20">
        <v>17719</v>
      </c>
      <c r="Q146" s="11"/>
      <c r="R146" s="19">
        <f t="shared" si="15"/>
        <v>0</v>
      </c>
      <c r="S146" s="17">
        <f t="shared" si="16"/>
        <v>-15.596921296295477</v>
      </c>
      <c r="T146" s="24">
        <f t="shared" si="17"/>
        <v>-19668497.600693412</v>
      </c>
    </row>
    <row r="147" spans="1:20" ht="12.75" customHeight="1">
      <c r="A147" s="11">
        <v>2016</v>
      </c>
      <c r="B147" s="44" t="s">
        <v>64</v>
      </c>
      <c r="C147" s="9">
        <v>42704</v>
      </c>
      <c r="D147" s="9">
        <v>42704</v>
      </c>
      <c r="E147" s="13">
        <v>2775000</v>
      </c>
      <c r="F147" s="7">
        <v>105</v>
      </c>
      <c r="G147" s="9">
        <v>42683</v>
      </c>
      <c r="H147" s="11">
        <v>52</v>
      </c>
      <c r="I147" s="23">
        <v>4</v>
      </c>
      <c r="J147" s="23">
        <v>14</v>
      </c>
      <c r="K147" s="9"/>
      <c r="L147" s="9">
        <v>42688.403078703705</v>
      </c>
      <c r="M147" s="11" t="s">
        <v>61</v>
      </c>
      <c r="N147" s="10"/>
      <c r="O147" s="10">
        <v>7029</v>
      </c>
      <c r="P147" s="20">
        <v>17720</v>
      </c>
      <c r="Q147" s="11"/>
      <c r="R147" s="19">
        <f t="shared" si="15"/>
        <v>0</v>
      </c>
      <c r="S147" s="17">
        <f t="shared" si="16"/>
        <v>-15.596921296295477</v>
      </c>
      <c r="T147" s="24">
        <f t="shared" si="17"/>
        <v>-43281456.59721995</v>
      </c>
    </row>
    <row r="148" spans="1:20" ht="12.75" customHeight="1">
      <c r="A148" s="11">
        <v>2016</v>
      </c>
      <c r="B148" s="44" t="s">
        <v>67</v>
      </c>
      <c r="C148" s="9">
        <v>42704</v>
      </c>
      <c r="D148" s="9">
        <v>42704</v>
      </c>
      <c r="E148" s="13">
        <v>3475000</v>
      </c>
      <c r="F148" s="7">
        <v>106</v>
      </c>
      <c r="G148" s="9">
        <v>42683</v>
      </c>
      <c r="H148" s="11">
        <v>52</v>
      </c>
      <c r="I148" s="23">
        <v>4</v>
      </c>
      <c r="J148" s="23">
        <v>14</v>
      </c>
      <c r="K148" s="9"/>
      <c r="L148" s="9">
        <v>42688.403078703705</v>
      </c>
      <c r="M148" s="11" t="s">
        <v>60</v>
      </c>
      <c r="N148" s="10"/>
      <c r="O148" s="10">
        <v>7029</v>
      </c>
      <c r="P148" s="20">
        <v>17721</v>
      </c>
      <c r="Q148" s="11"/>
      <c r="R148" s="19">
        <f t="shared" si="15"/>
        <v>0</v>
      </c>
      <c r="S148" s="17">
        <f t="shared" si="16"/>
        <v>-15.596921296295477</v>
      </c>
      <c r="T148" s="24">
        <f t="shared" si="17"/>
        <v>-54199301.50462678</v>
      </c>
    </row>
    <row r="149" spans="1:20" ht="12.75" customHeight="1">
      <c r="A149" s="11">
        <v>2016</v>
      </c>
      <c r="B149" s="44" t="s">
        <v>67</v>
      </c>
      <c r="C149" s="9">
        <v>42704</v>
      </c>
      <c r="D149" s="9">
        <v>42704</v>
      </c>
      <c r="E149" s="13">
        <v>2838400</v>
      </c>
      <c r="F149" s="7">
        <v>106</v>
      </c>
      <c r="G149" s="9">
        <v>42683</v>
      </c>
      <c r="H149" s="11">
        <v>52</v>
      </c>
      <c r="I149" s="23">
        <v>4</v>
      </c>
      <c r="J149" s="23">
        <v>14</v>
      </c>
      <c r="K149" s="9"/>
      <c r="L149" s="9">
        <v>42688.403078703705</v>
      </c>
      <c r="M149" s="11" t="s">
        <v>60</v>
      </c>
      <c r="N149" s="10"/>
      <c r="O149" s="10">
        <v>7029</v>
      </c>
      <c r="P149" s="20">
        <v>17721</v>
      </c>
      <c r="Q149" s="11"/>
      <c r="R149" s="19">
        <f t="shared" si="15"/>
        <v>0</v>
      </c>
      <c r="S149" s="17">
        <f t="shared" si="16"/>
        <v>-15.596921296295477</v>
      </c>
      <c r="T149" s="24">
        <f t="shared" si="17"/>
        <v>-44270301.40740508</v>
      </c>
    </row>
    <row r="150" spans="1:20" ht="12.75" customHeight="1">
      <c r="A150" s="11">
        <v>2016</v>
      </c>
      <c r="B150" s="44" t="s">
        <v>66</v>
      </c>
      <c r="C150" s="9">
        <v>42674</v>
      </c>
      <c r="D150" s="9">
        <v>42674</v>
      </c>
      <c r="E150" s="13">
        <v>1365000</v>
      </c>
      <c r="F150" s="7">
        <v>107</v>
      </c>
      <c r="G150" s="9">
        <v>42683</v>
      </c>
      <c r="H150" s="11">
        <v>52</v>
      </c>
      <c r="I150" s="23">
        <v>4</v>
      </c>
      <c r="J150" s="23">
        <v>14</v>
      </c>
      <c r="K150" s="9">
        <v>42688</v>
      </c>
      <c r="L150" s="9">
        <v>42688.403078703705</v>
      </c>
      <c r="M150" s="11" t="s">
        <v>63</v>
      </c>
      <c r="N150" s="10"/>
      <c r="O150" s="10">
        <v>7029</v>
      </c>
      <c r="P150" s="20">
        <v>17722</v>
      </c>
      <c r="Q150" s="11"/>
      <c r="R150" s="19">
        <f t="shared" si="15"/>
        <v>14</v>
      </c>
      <c r="S150" s="17">
        <f t="shared" si="16"/>
        <v>0.4030787037045229</v>
      </c>
      <c r="T150" s="24">
        <f t="shared" si="17"/>
        <v>550202.4305566738</v>
      </c>
    </row>
    <row r="151" spans="1:20" ht="12.75" customHeight="1">
      <c r="A151" s="11">
        <v>2016</v>
      </c>
      <c r="B151" s="44" t="s">
        <v>66</v>
      </c>
      <c r="C151" s="9">
        <v>42704</v>
      </c>
      <c r="D151" s="9">
        <v>42704</v>
      </c>
      <c r="E151" s="13">
        <v>1365000</v>
      </c>
      <c r="F151" s="7">
        <v>107</v>
      </c>
      <c r="G151" s="9">
        <v>42683</v>
      </c>
      <c r="H151" s="11">
        <v>52</v>
      </c>
      <c r="I151" s="23">
        <v>4</v>
      </c>
      <c r="J151" s="23">
        <v>14</v>
      </c>
      <c r="K151" s="9"/>
      <c r="L151" s="9">
        <v>42688.403078703705</v>
      </c>
      <c r="M151" s="11" t="s">
        <v>63</v>
      </c>
      <c r="N151" s="10"/>
      <c r="O151" s="10">
        <v>7029</v>
      </c>
      <c r="P151" s="20">
        <v>17722</v>
      </c>
      <c r="Q151" s="11"/>
      <c r="R151" s="19">
        <f>IF((K151-D151)&lt;0,0,K151-D151)</f>
        <v>0</v>
      </c>
      <c r="S151" s="17">
        <f>L151-D151-R151</f>
        <v>-15.596921296295477</v>
      </c>
      <c r="T151" s="24">
        <f>+S151*E151</f>
        <v>-21289797.569443326</v>
      </c>
    </row>
    <row r="152" spans="1:20" ht="12.75" customHeight="1">
      <c r="A152" s="11">
        <v>2016</v>
      </c>
      <c r="B152" s="44" t="s">
        <v>64</v>
      </c>
      <c r="C152" s="9">
        <v>42735</v>
      </c>
      <c r="D152" s="9">
        <v>42735</v>
      </c>
      <c r="E152" s="13">
        <v>2775000</v>
      </c>
      <c r="F152" s="7">
        <v>112</v>
      </c>
      <c r="G152" s="9">
        <v>42711</v>
      </c>
      <c r="H152" s="11">
        <v>52</v>
      </c>
      <c r="I152" s="23">
        <v>4</v>
      </c>
      <c r="J152" s="23">
        <v>14</v>
      </c>
      <c r="K152" s="9"/>
      <c r="L152" s="9">
        <v>42717.43172453704</v>
      </c>
      <c r="M152" s="11" t="s">
        <v>61</v>
      </c>
      <c r="N152" s="10"/>
      <c r="O152" s="10">
        <v>7029</v>
      </c>
      <c r="P152" s="20">
        <v>20162</v>
      </c>
      <c r="Q152" s="11"/>
      <c r="R152" s="19">
        <f t="shared" si="15"/>
        <v>0</v>
      </c>
      <c r="S152" s="17">
        <f t="shared" si="16"/>
        <v>-17.56827546295972</v>
      </c>
      <c r="T152" s="24">
        <f t="shared" si="17"/>
        <v>-48751964.409713216</v>
      </c>
    </row>
    <row r="153" spans="1:20" ht="12.75" customHeight="1">
      <c r="A153" s="11">
        <v>2016</v>
      </c>
      <c r="B153" s="44" t="s">
        <v>67</v>
      </c>
      <c r="C153" s="9">
        <v>42735</v>
      </c>
      <c r="D153" s="9">
        <v>42735</v>
      </c>
      <c r="E153" s="13">
        <v>3475000</v>
      </c>
      <c r="F153" s="7">
        <v>114</v>
      </c>
      <c r="G153" s="9">
        <v>42711</v>
      </c>
      <c r="H153" s="11">
        <v>52</v>
      </c>
      <c r="I153" s="23">
        <v>4</v>
      </c>
      <c r="J153" s="23">
        <v>14</v>
      </c>
      <c r="K153" s="9"/>
      <c r="L153" s="9">
        <v>42717.43172453704</v>
      </c>
      <c r="M153" s="11" t="s">
        <v>60</v>
      </c>
      <c r="N153" s="10"/>
      <c r="O153" s="10">
        <v>7029</v>
      </c>
      <c r="P153" s="20">
        <v>20168</v>
      </c>
      <c r="Q153" s="11"/>
      <c r="R153" s="19">
        <f t="shared" si="15"/>
        <v>0</v>
      </c>
      <c r="S153" s="17">
        <f t="shared" si="16"/>
        <v>-17.56827546295972</v>
      </c>
      <c r="T153" s="24">
        <f t="shared" si="17"/>
        <v>-61049757.23378502</v>
      </c>
    </row>
    <row r="154" spans="1:20" ht="12.75" customHeight="1">
      <c r="A154" s="11">
        <v>2016</v>
      </c>
      <c r="B154" s="44" t="s">
        <v>67</v>
      </c>
      <c r="C154" s="9">
        <v>42735</v>
      </c>
      <c r="D154" s="9">
        <v>42735</v>
      </c>
      <c r="E154" s="13">
        <v>2838400</v>
      </c>
      <c r="F154" s="7">
        <v>114</v>
      </c>
      <c r="G154" s="9">
        <v>42711</v>
      </c>
      <c r="H154" s="11">
        <v>52</v>
      </c>
      <c r="I154" s="23">
        <v>4</v>
      </c>
      <c r="J154" s="23">
        <v>14</v>
      </c>
      <c r="K154" s="9"/>
      <c r="L154" s="9">
        <v>42717.43172453704</v>
      </c>
      <c r="M154" s="11" t="s">
        <v>60</v>
      </c>
      <c r="N154" s="10"/>
      <c r="O154" s="10">
        <v>7029</v>
      </c>
      <c r="P154" s="20">
        <v>20168</v>
      </c>
      <c r="Q154" s="11"/>
      <c r="R154" s="19">
        <f t="shared" si="15"/>
        <v>0</v>
      </c>
      <c r="S154" s="17">
        <f t="shared" si="16"/>
        <v>-17.56827546295972</v>
      </c>
      <c r="T154" s="24">
        <f t="shared" si="17"/>
        <v>-49865793.074064866</v>
      </c>
    </row>
    <row r="155" spans="1:20" ht="12.75" customHeight="1">
      <c r="A155" s="11">
        <v>2016</v>
      </c>
      <c r="B155" s="44" t="s">
        <v>65</v>
      </c>
      <c r="C155" s="9">
        <v>42735</v>
      </c>
      <c r="D155" s="9">
        <v>42735</v>
      </c>
      <c r="E155" s="13">
        <v>1261050</v>
      </c>
      <c r="F155" s="7">
        <v>115</v>
      </c>
      <c r="G155" s="9">
        <v>42711</v>
      </c>
      <c r="H155" s="11">
        <v>52</v>
      </c>
      <c r="I155" s="23">
        <v>4</v>
      </c>
      <c r="J155" s="23">
        <v>14</v>
      </c>
      <c r="K155" s="9"/>
      <c r="L155" s="9">
        <v>42717.43172453704</v>
      </c>
      <c r="M155" s="11" t="s">
        <v>62</v>
      </c>
      <c r="N155" s="10"/>
      <c r="O155" s="10">
        <v>7029</v>
      </c>
      <c r="P155" s="20">
        <v>20179</v>
      </c>
      <c r="Q155" s="11"/>
      <c r="R155" s="19">
        <f t="shared" si="15"/>
        <v>0</v>
      </c>
      <c r="S155" s="17">
        <f t="shared" si="16"/>
        <v>-17.56827546295972</v>
      </c>
      <c r="T155" s="24">
        <f t="shared" si="17"/>
        <v>-22154473.772565354</v>
      </c>
    </row>
    <row r="156" spans="1:20" ht="12.75" customHeight="1">
      <c r="A156" s="11">
        <v>2016</v>
      </c>
      <c r="B156" s="44" t="s">
        <v>66</v>
      </c>
      <c r="C156" s="9">
        <v>42735</v>
      </c>
      <c r="D156" s="9">
        <v>42735</v>
      </c>
      <c r="E156" s="13">
        <v>1365000</v>
      </c>
      <c r="F156" s="7">
        <v>120</v>
      </c>
      <c r="G156" s="9">
        <v>42716</v>
      </c>
      <c r="H156" s="11">
        <v>52</v>
      </c>
      <c r="I156" s="23">
        <v>4</v>
      </c>
      <c r="J156" s="23">
        <v>14</v>
      </c>
      <c r="K156" s="9"/>
      <c r="L156" s="9">
        <v>42718.657013888886</v>
      </c>
      <c r="M156" s="11" t="s">
        <v>63</v>
      </c>
      <c r="N156" s="10"/>
      <c r="O156" s="10">
        <v>7029</v>
      </c>
      <c r="P156" s="20">
        <v>20512</v>
      </c>
      <c r="Q156" s="11"/>
      <c r="R156" s="19">
        <f t="shared" si="15"/>
        <v>0</v>
      </c>
      <c r="S156" s="17">
        <f t="shared" si="16"/>
        <v>-16.342986111114442</v>
      </c>
      <c r="T156" s="24">
        <f t="shared" si="17"/>
        <v>-22308176.041671213</v>
      </c>
    </row>
    <row r="157" spans="1:20" ht="12.75" customHeight="1">
      <c r="A157" s="11">
        <v>2016</v>
      </c>
      <c r="B157" s="11"/>
      <c r="C157" s="9"/>
      <c r="D157" s="9"/>
      <c r="E157" s="13"/>
      <c r="F157" s="7"/>
      <c r="G157" s="9"/>
      <c r="H157" s="11">
        <v>52</v>
      </c>
      <c r="I157" s="23">
        <v>4</v>
      </c>
      <c r="J157" s="23"/>
      <c r="K157" s="9"/>
      <c r="L157" s="9"/>
      <c r="M157" s="11"/>
      <c r="N157" s="10"/>
      <c r="O157" s="10"/>
      <c r="P157" s="20"/>
      <c r="Q157" s="11"/>
      <c r="R157" s="19">
        <f t="shared" si="15"/>
        <v>0</v>
      </c>
      <c r="S157" s="17">
        <f t="shared" si="16"/>
        <v>0</v>
      </c>
      <c r="T157" s="24">
        <f t="shared" si="17"/>
        <v>0</v>
      </c>
    </row>
    <row r="158" spans="1:20" ht="12.75" customHeight="1">
      <c r="A158" s="11">
        <v>2016</v>
      </c>
      <c r="B158" s="11"/>
      <c r="C158" s="9"/>
      <c r="D158" s="9"/>
      <c r="E158" s="13"/>
      <c r="F158" s="7"/>
      <c r="G158" s="9"/>
      <c r="H158" s="11">
        <v>52</v>
      </c>
      <c r="I158" s="23">
        <v>4</v>
      </c>
      <c r="J158" s="23"/>
      <c r="K158" s="9"/>
      <c r="L158" s="9"/>
      <c r="M158" s="11"/>
      <c r="N158" s="10"/>
      <c r="O158" s="10"/>
      <c r="P158" s="20"/>
      <c r="Q158" s="11"/>
      <c r="R158" s="19">
        <f t="shared" si="15"/>
        <v>0</v>
      </c>
      <c r="S158" s="17">
        <f t="shared" si="16"/>
        <v>0</v>
      </c>
      <c r="T158" s="24">
        <f t="shared" si="17"/>
        <v>0</v>
      </c>
    </row>
    <row r="159" spans="1:21" ht="12.75">
      <c r="A159" s="11">
        <v>2016</v>
      </c>
      <c r="B159" s="11"/>
      <c r="C159" s="9"/>
      <c r="D159" s="9"/>
      <c r="E159" s="22"/>
      <c r="F159" s="7"/>
      <c r="G159" s="9"/>
      <c r="H159" s="11">
        <v>52</v>
      </c>
      <c r="I159" s="23">
        <v>4</v>
      </c>
      <c r="J159" s="23"/>
      <c r="K159" s="9"/>
      <c r="L159" s="9"/>
      <c r="M159" s="11"/>
      <c r="N159" s="10"/>
      <c r="O159" s="10"/>
      <c r="P159" s="20"/>
      <c r="Q159" s="11"/>
      <c r="R159" s="19">
        <f>IF((K159-D159)&lt;0,0,K159-D159)</f>
        <v>0</v>
      </c>
      <c r="S159" s="17">
        <f>L159-D159-R159</f>
        <v>0</v>
      </c>
      <c r="T159" s="24">
        <f>+S159*E159</f>
        <v>0</v>
      </c>
      <c r="U159" s="31"/>
    </row>
    <row r="160" spans="2:20" ht="12.75">
      <c r="B160" s="33" t="s">
        <v>20</v>
      </c>
      <c r="C160" s="1"/>
      <c r="D160" s="1"/>
      <c r="E160" s="32">
        <f>SUM(E3:E159)</f>
        <v>186725271.19000003</v>
      </c>
      <c r="T160" s="24">
        <f>SUM(T3:T159)</f>
        <v>-1620266350.1850836</v>
      </c>
    </row>
    <row r="161" spans="2:4" ht="53.25">
      <c r="B161" s="35" t="s">
        <v>21</v>
      </c>
      <c r="C161" s="37">
        <f>+T160/E160</f>
        <v>-8.677274050047577</v>
      </c>
      <c r="D161" s="36" t="s">
        <v>22</v>
      </c>
    </row>
  </sheetData>
  <sheetProtection/>
  <printOptions horizontalCentered="1"/>
  <pageMargins left="0.2755905511811024" right="0.2362204724409449" top="0.5118110236220472" bottom="0.5511811023622047" header="0.31496062992125984" footer="0.31496062992125984"/>
  <pageSetup fitToHeight="4" fitToWidth="1" horizontalDpi="600" verticalDpi="600" orientation="landscape" paperSize="9" scale="53" r:id="rId1"/>
  <headerFooter alignWithMargins="0">
    <oddFooter>&amp;Rpag. n.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Xp Professional Sp2b Italiano</cp:lastModifiedBy>
  <cp:lastPrinted>2016-05-05T14:26:10Z</cp:lastPrinted>
  <dcterms:created xsi:type="dcterms:W3CDTF">1996-11-05T10:16:36Z</dcterms:created>
  <dcterms:modified xsi:type="dcterms:W3CDTF">2017-02-22T10:29:10Z</dcterms:modified>
  <cp:category/>
  <cp:version/>
  <cp:contentType/>
  <cp:contentStatus/>
</cp:coreProperties>
</file>