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2940" yWindow="285" windowWidth="19320" windowHeight="6930" tabRatio="762" activeTab="1"/>
  </bookViews>
  <sheets>
    <sheet name="Guida_f" sheetId="1" r:id="rId1"/>
    <sheet name="Menù_f" sheetId="2" r:id="rId2"/>
    <sheet name="RilevaEnte_f" sheetId="3" r:id="rId3"/>
    <sheet name="ENCOFIN" sheetId="4" r:id="rId4"/>
    <sheet name="Controll" sheetId="5" r:id="rId5"/>
    <sheet name="SPCOFIN" sheetId="6" r:id="rId6"/>
    <sheet name="Tabelle_e" sheetId="7" r:id="rId7"/>
    <sheet name="Ente_1" sheetId="8" r:id="rId8"/>
  </sheets>
  <definedNames>
    <definedName name="_xlnm.Print_Area" localSheetId="3">'ENCOFIN'!$B$1:$C$69</definedName>
    <definedName name="_xlnm.Print_Area" localSheetId="0">'Guida_f'!$A$1:$E$30</definedName>
    <definedName name="_xlnm.Print_Area" localSheetId="1">'Menù_f'!$B$1:$M$76</definedName>
    <definedName name="_xlnm.Print_Area" localSheetId="2">'RilevaEnte_f'!$B$1:$F$40</definedName>
    <definedName name="_xlnm.Print_Area" localSheetId="5">'SPCOFIN'!$B$1:$C$64</definedName>
  </definedNames>
  <calcPr fullCalcOnLoad="1"/>
</workbook>
</file>

<file path=xl/sharedStrings.xml><?xml version="1.0" encoding="utf-8"?>
<sst xmlns="http://schemas.openxmlformats.org/spreadsheetml/2006/main" count="2234" uniqueCount="1417">
  <si>
    <r>
      <t xml:space="preserve">5. Trasferimenti in conto corrente da:                                                          </t>
    </r>
    <r>
      <rPr>
        <sz val="10"/>
        <rFont val="Trebuchet MS"/>
        <family val="2"/>
      </rPr>
      <t xml:space="preserve">       </t>
    </r>
    <r>
      <rPr>
        <i/>
        <sz val="10"/>
        <rFont val="Trebuchet MS"/>
        <family val="2"/>
      </rPr>
      <t xml:space="preserve"> (totale automatico)</t>
    </r>
  </si>
  <si>
    <t xml:space="preserve">         Trasf. in conto corrente da Stato </t>
  </si>
  <si>
    <t xml:space="preserve">         Tributi devoluti da altre Amministrazioni pubbliche </t>
  </si>
  <si>
    <t xml:space="preserve">         Trasf. in conto corrente da altri enti dell'Amm. Centrale</t>
  </si>
  <si>
    <t xml:space="preserve">         Trasf. in conto corrente da Comuni</t>
  </si>
  <si>
    <t xml:space="preserve">         Trasf. in conto corrente da altri enti Amm. locale</t>
  </si>
  <si>
    <t xml:space="preserve">         Trasf. in conto corrente da Regioni e Province autonome</t>
  </si>
  <si>
    <t xml:space="preserve">         Trasf. in conto corrente da Province e Città metropolitane</t>
  </si>
  <si>
    <t xml:space="preserve">         Trasf. in conto corrente da A.S.L., Aziende ospedaliere e IRCCS</t>
  </si>
  <si>
    <t xml:space="preserve">         Trasf. in conto corrente da Consorzi e Forme associative</t>
  </si>
  <si>
    <t xml:space="preserve">         Trasf. in conto corrente da Aziende, Istituzioni, Societa' e fondazioni partecipate a livello locale</t>
  </si>
  <si>
    <t xml:space="preserve">         Trasf. in conto corrente da Comunita' Montane  e altre Unioni di enti locali</t>
  </si>
  <si>
    <t xml:space="preserve">         Trasf. in conto corrente da enti dipendenti</t>
  </si>
  <si>
    <t>§  + una lettera = migliora la versione precedente</t>
  </si>
  <si>
    <t>@ + un numero = corregge e sostituisce la versione precedente; una eventuale lettera seguente la migliora solamente.</t>
  </si>
  <si>
    <t>versione</t>
  </si>
  <si>
    <t>4. Partecipazioni azionarie e conferimenti</t>
  </si>
  <si>
    <t>5. Concessioni di crediti, etc.</t>
  </si>
  <si>
    <t>6. Somme in conto capitale non attribuibili</t>
  </si>
  <si>
    <t>Totale Spesa in conto capitale</t>
  </si>
  <si>
    <t xml:space="preserve">                                      TOTALE   GENERALE    SPESE</t>
  </si>
  <si>
    <t xml:space="preserve">    Rimborso di Prestiti</t>
  </si>
  <si>
    <r>
      <t xml:space="preserve">3. Trasferimenti e contributi correnti a favore di:                                              </t>
    </r>
    <r>
      <rPr>
        <b/>
        <i/>
        <sz val="10"/>
        <rFont val="Trebuchet MS"/>
        <family val="2"/>
      </rPr>
      <t>(totale automatico)</t>
    </r>
  </si>
  <si>
    <r>
      <t xml:space="preserve">GUIDA sintetica </t>
    </r>
    <r>
      <rPr>
        <b/>
        <sz val="14"/>
        <rFont val="Arial"/>
        <family val="2"/>
      </rPr>
      <t xml:space="preserve">    </t>
    </r>
    <r>
      <rPr>
        <b/>
        <i/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Procedura </t>
    </r>
    <r>
      <rPr>
        <b/>
        <i/>
        <sz val="12"/>
        <rFont val="Arial"/>
        <family val="2"/>
      </rPr>
      <t>semplificata</t>
    </r>
    <r>
      <rPr>
        <i/>
        <sz val="12"/>
        <rFont val="Arial"/>
        <family val="2"/>
      </rPr>
      <t xml:space="preserve"> per la rilevazione dei flussi di cassa per soggetti con contabilità finanziaria</t>
    </r>
  </si>
  <si>
    <t>_fin</t>
  </si>
  <si>
    <t>Cliccare il tasto 2 per compilare le schede con i dati  relativi alle ENTRATE</t>
  </si>
  <si>
    <t>Cliccare il tasto 3 per compilare le schede con i dati relativi alle SPESE</t>
  </si>
  <si>
    <t>Importi in euro</t>
  </si>
  <si>
    <r>
      <t xml:space="preserve">    Imposte dirette     </t>
    </r>
    <r>
      <rPr>
        <i/>
        <sz val="10"/>
        <color indexed="8"/>
        <rFont val="Arial"/>
        <family val="2"/>
      </rPr>
      <t>(solo per Comuni e Provincie)</t>
    </r>
  </si>
  <si>
    <t>DRAGONI</t>
  </si>
  <si>
    <t>DUGENTA</t>
  </si>
  <si>
    <t>Fondazione Teatro San Carlo Napoli</t>
  </si>
  <si>
    <t>DURAZZANO</t>
  </si>
  <si>
    <t>EBOLI</t>
  </si>
  <si>
    <t>GE.S.A.C. S.p.A. Gestione Servizi Aereoporti Campani</t>
  </si>
  <si>
    <t>ERCOLANO</t>
  </si>
  <si>
    <t>GE.SE.SA. Gestione Servizi Sannio S.p.A.</t>
  </si>
  <si>
    <t>FAICCHIO</t>
  </si>
  <si>
    <t>FALCIANO DEL MASSICO</t>
  </si>
  <si>
    <t>GES.EN. Gestioni Energetiche S.p.A.</t>
  </si>
  <si>
    <t>FELITTO</t>
  </si>
  <si>
    <t>FISCIANO</t>
  </si>
  <si>
    <t>GESEMA S.p.A. Gestione Servizi e Manutenzioni</t>
  </si>
  <si>
    <t>FLUMERI</t>
  </si>
  <si>
    <t>GORI S.p.A. Torre Annunziata (NA)</t>
  </si>
  <si>
    <t>FOCE SELE</t>
  </si>
  <si>
    <t>FOGLIANISE</t>
  </si>
  <si>
    <t>IACP Avellino</t>
  </si>
  <si>
    <t>FOIANO DI VAL FORTORE</t>
  </si>
  <si>
    <t>IACP Benevento</t>
  </si>
  <si>
    <t>FONTANAROSA</t>
  </si>
  <si>
    <t>IACP Caserta</t>
  </si>
  <si>
    <t>FONTEGRECA</t>
  </si>
  <si>
    <t>IACP Napoli</t>
  </si>
  <si>
    <t>FORCHIA</t>
  </si>
  <si>
    <t>IACP Salerno</t>
  </si>
  <si>
    <t>FORINO</t>
  </si>
  <si>
    <t>FORIO</t>
  </si>
  <si>
    <t>IMAST S.C.a r.l. Ingegneria dei Materiali Polimerici e Strutture</t>
  </si>
  <si>
    <t>FORMICOLA</t>
  </si>
  <si>
    <t>FRAGNETO L'ABATE</t>
  </si>
  <si>
    <t>@6a</t>
  </si>
  <si>
    <t>data ultimo rilascio: 24 Luglio 2014</t>
  </si>
  <si>
    <t>FRAGNETO MONFORTE</t>
  </si>
  <si>
    <t>FRANCOLISE</t>
  </si>
  <si>
    <t>FRASSO TELESINO</t>
  </si>
  <si>
    <t>FRATTAMAGGIORE</t>
  </si>
  <si>
    <t>FRATTAMINORE</t>
  </si>
  <si>
    <t>FRIGENTO</t>
  </si>
  <si>
    <t>La.S.A.T. S.r.l.</t>
  </si>
  <si>
    <t>FRIGNANO</t>
  </si>
  <si>
    <t>FURORE</t>
  </si>
  <si>
    <t>Leucopetra S.p.A.</t>
  </si>
  <si>
    <t>FUTANI</t>
  </si>
  <si>
    <t>GALLO</t>
  </si>
  <si>
    <t>GALLUCCIO</t>
  </si>
  <si>
    <t>GESUALDO</t>
  </si>
  <si>
    <t>GIANO VETUSTO</t>
  </si>
  <si>
    <t>GIFFONI SEI CASALI</t>
  </si>
  <si>
    <t>GIFFONI VALLE PIANA</t>
  </si>
  <si>
    <t>GINESTRA DEGLI SCHIAVONI</t>
  </si>
  <si>
    <t>GIOI</t>
  </si>
  <si>
    <t>GIOIA SANNITICA</t>
  </si>
  <si>
    <t>GIUGLIANO IN CAMPANIA</t>
  </si>
  <si>
    <t>Mostra d'Oltremare S.p.A.</t>
  </si>
  <si>
    <t>GIUNGANO</t>
  </si>
  <si>
    <t>GRAGNANO</t>
  </si>
  <si>
    <t>GRAZZANISE</t>
  </si>
  <si>
    <t>GRECI</t>
  </si>
  <si>
    <t>GRICIGNANO DI AVERSA</t>
  </si>
  <si>
    <t>Napoli Park S.r.l.</t>
  </si>
  <si>
    <t>GROTTAMINARDA</t>
  </si>
  <si>
    <t>Napoli Servizi S.p.A.</t>
  </si>
  <si>
    <t>GROTTOLELLA</t>
  </si>
  <si>
    <t>GRUMO NEVANO</t>
  </si>
  <si>
    <t>GUARDIA LOMBARDI</t>
  </si>
  <si>
    <t>Net Service S.r.l.</t>
  </si>
  <si>
    <t>GUARDIA SANFRAMONDI</t>
  </si>
  <si>
    <t>ISCHIA</t>
  </si>
  <si>
    <t>ISPANI</t>
  </si>
  <si>
    <t>LACCO AMENO</t>
  </si>
  <si>
    <t>LACEDONIA</t>
  </si>
  <si>
    <t>LAPIO</t>
  </si>
  <si>
    <t>LAUREANA CILENTO</t>
  </si>
  <si>
    <t>LAURINO</t>
  </si>
  <si>
    <t>LAURITO</t>
  </si>
  <si>
    <t>Pellezzano Servizi S.r.l.</t>
  </si>
  <si>
    <t>LAURO</t>
  </si>
  <si>
    <t>Penisolaverde S.p.A.</t>
  </si>
  <si>
    <t>LAVIANO</t>
  </si>
  <si>
    <t>LETINO</t>
  </si>
  <si>
    <t>LETTERE</t>
  </si>
  <si>
    <t>LIBERI</t>
  </si>
  <si>
    <t>Qualiano Multiservizi S.p.A.</t>
  </si>
  <si>
    <t>LIMATOLA</t>
  </si>
  <si>
    <t>LIONI</t>
  </si>
  <si>
    <t>LIVERI</t>
  </si>
  <si>
    <t>LUOGOSANO</t>
  </si>
  <si>
    <t>LUSCIANO</t>
  </si>
  <si>
    <t>LUSTRA</t>
  </si>
  <si>
    <t>MACERATA CAMPANIA</t>
  </si>
  <si>
    <t>Salerno Energia S.p.A.</t>
  </si>
  <si>
    <t>MADDALONI</t>
  </si>
  <si>
    <t>MADONNA DEL TABURNO</t>
  </si>
  <si>
    <t>MAGLIANO VETERE</t>
  </si>
  <si>
    <t>Salerno Mobilità S.p.A.</t>
  </si>
  <si>
    <t>MAIORI</t>
  </si>
  <si>
    <t>MANOCALZATI</t>
  </si>
  <si>
    <t>Salerno Sistemi S.p.A.</t>
  </si>
  <si>
    <t>MARANO DI NAPOLI</t>
  </si>
  <si>
    <t>MARCIANISE</t>
  </si>
  <si>
    <t>MARIGLIANELLA</t>
  </si>
  <si>
    <t>MARIGLIANO</t>
  </si>
  <si>
    <t>SCABEC S.r.l. - Società Campana Beni Culturali</t>
  </si>
  <si>
    <t>MARZANO APPIO</t>
  </si>
  <si>
    <t>MARZANO DI NOLA</t>
  </si>
  <si>
    <t>MASSA LUBRENSE</t>
  </si>
  <si>
    <t>MELITO DI NAPOLI</t>
  </si>
  <si>
    <t>MELITO IRPINO</t>
  </si>
  <si>
    <t>MELIZZANO</t>
  </si>
  <si>
    <t>SMA CAMPANIA S.p.A. - Sistemi per la Meteorologia e l'Ambiente</t>
  </si>
  <si>
    <t>MERCATO SAN SEVERINO</t>
  </si>
  <si>
    <t>MERCOGLIANO</t>
  </si>
  <si>
    <t>META</t>
  </si>
  <si>
    <t>MIGNANO MONTE LUNGO</t>
  </si>
  <si>
    <t>MINORI</t>
  </si>
  <si>
    <t>MIRABELLA ECLANO</t>
  </si>
  <si>
    <t>MOIANO</t>
  </si>
  <si>
    <t>MOIO DELLA CIVITELLA</t>
  </si>
  <si>
    <t>MOLINARA</t>
  </si>
  <si>
    <t>MONDRAGONE</t>
  </si>
  <si>
    <t>MONTAGUTO</t>
  </si>
  <si>
    <t>MONTANO ANTILIA</t>
  </si>
  <si>
    <t>MONTE DI PROCIDA</t>
  </si>
  <si>
    <t>Terme di Agnano S.p.A.</t>
  </si>
  <si>
    <t>MONTE SAN GIACOMO</t>
  </si>
  <si>
    <t xml:space="preserve">F I N A N Z I A R I A </t>
  </si>
  <si>
    <t>MONTECALVO IRPINO</t>
  </si>
  <si>
    <t>Terra di Lavoro S.p.A.</t>
  </si>
  <si>
    <t>MONTECORICE</t>
  </si>
  <si>
    <t>MONTECORVINO PUGLIANO</t>
  </si>
  <si>
    <t>MONTECORVINO ROVELLA</t>
  </si>
  <si>
    <t>MONTEFALCIONE</t>
  </si>
  <si>
    <t>MONTEFALCONE DI VAL FORTORE</t>
  </si>
  <si>
    <t xml:space="preserve">          CONTROLLI  AUTOMATICI</t>
  </si>
  <si>
    <t xml:space="preserve">          Eventuali  annotazioni  ad  uso  del  Referente  Contabile</t>
  </si>
  <si>
    <t>Volturno Multiutility S.p.A.</t>
  </si>
  <si>
    <t>MONTEFORTE CILENTO</t>
  </si>
  <si>
    <t>MONTEFORTE IRPINO</t>
  </si>
  <si>
    <t>MONTEFREDANE</t>
  </si>
  <si>
    <t>MONTEFUSCO</t>
  </si>
  <si>
    <t>MONTELLA</t>
  </si>
  <si>
    <t>MONTEMARANO</t>
  </si>
  <si>
    <t>MONTEMILETTO</t>
  </si>
  <si>
    <t>MONTESANO SULLA MARCELLANA</t>
  </si>
  <si>
    <t>MONTESARCHIO</t>
  </si>
  <si>
    <t>MONTEVERDE</t>
  </si>
  <si>
    <t>MONTORO INFERIORE</t>
  </si>
  <si>
    <t>MONTORO SUPERIORE</t>
  </si>
  <si>
    <t>MORCONE</t>
  </si>
  <si>
    <t>MORIGERATI</t>
  </si>
  <si>
    <t>MORRA DE SANCTIS</t>
  </si>
  <si>
    <t>MOSCHIANO</t>
  </si>
  <si>
    <t>MUGNANO DEL CARDINALE</t>
  </si>
  <si>
    <t>MUGNANO DI NAPOLI</t>
  </si>
  <si>
    <t>NAPOLI</t>
  </si>
  <si>
    <t>NOCERA INFERIORE</t>
  </si>
  <si>
    <t>NOCERA SUPERIORE</t>
  </si>
  <si>
    <t>NOLA</t>
  </si>
  <si>
    <t>NOVI VELIA</t>
  </si>
  <si>
    <t>NUSCO</t>
  </si>
  <si>
    <t>OGLIASTRO CILENTO</t>
  </si>
  <si>
    <t>OLEVANO SUL TUSCIANO</t>
  </si>
  <si>
    <t>OLIVETO CITRA</t>
  </si>
  <si>
    <t>OMIGNANO</t>
  </si>
  <si>
    <t>ORRIA</t>
  </si>
  <si>
    <t>ORTA DI ATELLA</t>
  </si>
  <si>
    <t>OSPEDALETTO D'ALPINOLO</t>
  </si>
  <si>
    <t>OTTATI</t>
  </si>
  <si>
    <t>OTTAVIANO</t>
  </si>
  <si>
    <t>PADULA</t>
  </si>
  <si>
    <t>PADULI</t>
  </si>
  <si>
    <t>PAGANI</t>
  </si>
  <si>
    <t>PAGO DEL VALLO DI LAURO</t>
  </si>
  <si>
    <t>PAGO VEIANO</t>
  </si>
  <si>
    <t>PALMA CAMPANIA</t>
  </si>
  <si>
    <t>PALOMONTE</t>
  </si>
  <si>
    <t>PANNARANO</t>
  </si>
  <si>
    <t>PAOLISI</t>
  </si>
  <si>
    <t>PARETE</t>
  </si>
  <si>
    <t>PAROLISE</t>
  </si>
  <si>
    <t>PASTORANO</t>
  </si>
  <si>
    <t>PATERNOPOLI</t>
  </si>
  <si>
    <t>PAUPISI</t>
  </si>
  <si>
    <t>PELLEZZANO</t>
  </si>
  <si>
    <t>PERDIFUMO</t>
  </si>
  <si>
    <t>PERITO</t>
  </si>
  <si>
    <t>PERTOSA</t>
  </si>
  <si>
    <t>PESCO SANNITA</t>
  </si>
  <si>
    <t>PETINA</t>
  </si>
  <si>
    <t>PETRURO IRPINO</t>
  </si>
  <si>
    <t>PIAGGINE</t>
  </si>
  <si>
    <t>PIANA DI MONTE VERNA</t>
  </si>
  <si>
    <t>PIANO DI SORRENTO</t>
  </si>
  <si>
    <t>PIEDIMONTE MATESE</t>
  </si>
  <si>
    <t>PIETRADEFUSI</t>
  </si>
  <si>
    <t>PIETRAMELARA</t>
  </si>
  <si>
    <t>PIETRAROJA</t>
  </si>
  <si>
    <t>PIETRASTORNINA</t>
  </si>
  <si>
    <t>PIETRAVAIRANO</t>
  </si>
  <si>
    <t>PIETRELCINA</t>
  </si>
  <si>
    <t>PIGNATARO MAGGIORE</t>
  </si>
  <si>
    <t>PIMONTE</t>
  </si>
  <si>
    <t>PISCIOTTA</t>
  </si>
  <si>
    <t>POGGIOMARINO</t>
  </si>
  <si>
    <t>POLLA</t>
  </si>
  <si>
    <t>POLLENA TROCCHIA</t>
  </si>
  <si>
    <t>POLLICA</t>
  </si>
  <si>
    <t>POMIGLIANO D'ARCO</t>
  </si>
  <si>
    <t>POMPEI</t>
  </si>
  <si>
    <t>PONTE</t>
  </si>
  <si>
    <t>PONTECAGNANO FAIANO</t>
  </si>
  <si>
    <t>PONTELANDOLFO</t>
  </si>
  <si>
    <t>PONTELATONE</t>
  </si>
  <si>
    <t>PORTICI</t>
  </si>
  <si>
    <t>PORTICO DI CASERTA</t>
  </si>
  <si>
    <t>POSITANO</t>
  </si>
  <si>
    <t>POSTIGLIONE</t>
  </si>
  <si>
    <t>POZZUOLI</t>
  </si>
  <si>
    <t>PRAIANO</t>
  </si>
  <si>
    <t>PRATA DI PRINCIPATO ULTRA</t>
  </si>
  <si>
    <t>PRATA SANNITA</t>
  </si>
  <si>
    <t>PRATELLA</t>
  </si>
  <si>
    <t>PRATOLA SERRA</t>
  </si>
  <si>
    <t>PRESENZANO</t>
  </si>
  <si>
    <t>PRIGNANO CILENTO</t>
  </si>
  <si>
    <t>PROCIDA</t>
  </si>
  <si>
    <t>PUGLIANELLO</t>
  </si>
  <si>
    <t>QUADRELLE</t>
  </si>
  <si>
    <t>QUALIANO</t>
  </si>
  <si>
    <t>QUARTO</t>
  </si>
  <si>
    <t>QUINDICI</t>
  </si>
  <si>
    <t>RAVELLO</t>
  </si>
  <si>
    <t>RAVISCANINA</t>
  </si>
  <si>
    <t>RECALE</t>
  </si>
  <si>
    <t>REINO</t>
  </si>
  <si>
    <t>RIARDO</t>
  </si>
  <si>
    <t>RICIGLIANO</t>
  </si>
  <si>
    <t>ROCCA D'EVANDRO</t>
  </si>
  <si>
    <t>ROCCA SAN FELICE</t>
  </si>
  <si>
    <t>ROCCABASCERANA</t>
  </si>
  <si>
    <t>ROCCADASPIDE</t>
  </si>
  <si>
    <t>ROCCAGLORIOSA</t>
  </si>
  <si>
    <t>ROCCAMONFINA</t>
  </si>
  <si>
    <t>ROCCAPIEMONTE</t>
  </si>
  <si>
    <t>ROCCARAINOLA</t>
  </si>
  <si>
    <t>ROCCAROMANA</t>
  </si>
  <si>
    <t>ROCCHETTA E CROCE</t>
  </si>
  <si>
    <t>ROFRANO</t>
  </si>
  <si>
    <t>ROMAGNANO AL MONTE</t>
  </si>
  <si>
    <t>ROSCIGNO</t>
  </si>
  <si>
    <t>ROTONDI</t>
  </si>
  <si>
    <t>RUTINO</t>
  </si>
  <si>
    <t>RUVIANO</t>
  </si>
  <si>
    <t>SACCO</t>
  </si>
  <si>
    <t>SALA CONSILINA</t>
  </si>
  <si>
    <t>SALENTO</t>
  </si>
  <si>
    <t>SALERNO</t>
  </si>
  <si>
    <t>SALVITELLE</t>
  </si>
  <si>
    <t>SALZA IRPINA</t>
  </si>
  <si>
    <t>SAN BARTOLOMEO IN GALDO</t>
  </si>
  <si>
    <t>SAN CIPRIANO D'AVERSA</t>
  </si>
  <si>
    <t>SAN CIPRIANO PICENTINO</t>
  </si>
  <si>
    <t>SAN FELICE A CANCELLO</t>
  </si>
  <si>
    <t>SAN GENNARO VESUVIANO</t>
  </si>
  <si>
    <t>SAN GIORGIO A CREMANO</t>
  </si>
  <si>
    <t>SAN GIORGIO DEL SANNIO</t>
  </si>
  <si>
    <t>SAN GIORGIO LA MOLARA</t>
  </si>
  <si>
    <t>SAN GIOVANNI A PIRO</t>
  </si>
  <si>
    <t>SAN GIUSEPPE VESUVIANO</t>
  </si>
  <si>
    <t>SAN GREGORIO MAGNO</t>
  </si>
  <si>
    <t>SAN GREGORIO MATESE</t>
  </si>
  <si>
    <t>SAN LEUCIO DEL SANNIO</t>
  </si>
  <si>
    <t>SAN LORENZELLO</t>
  </si>
  <si>
    <t>SAN LORENZO MAGGIORE</t>
  </si>
  <si>
    <t>SAN LUPO</t>
  </si>
  <si>
    <t>SAN MANGO PIEMONTE</t>
  </si>
  <si>
    <t>SAN MANGO SUL CALORE</t>
  </si>
  <si>
    <t>SAN MARCELLINO</t>
  </si>
  <si>
    <t>SAN MARCO DEI CAVOTI</t>
  </si>
  <si>
    <t>SAN MARCO EVANGELISTA</t>
  </si>
  <si>
    <t>SAN MARTINO SANNITA</t>
  </si>
  <si>
    <t>SAN MARTINO VALLE CAUDINA</t>
  </si>
  <si>
    <t>SAN MARZANO SUL SARNO</t>
  </si>
  <si>
    <t>SAN MAURO CILENTO</t>
  </si>
  <si>
    <t>SAN MAURO LA BRUCA</t>
  </si>
  <si>
    <t>SAN MICHELE DI SERINO</t>
  </si>
  <si>
    <t>SAN NAZZARO</t>
  </si>
  <si>
    <t>SAN NICOLA BARONIA</t>
  </si>
  <si>
    <t>SAN NICOLA LA STRADA</t>
  </si>
  <si>
    <t>SAN NICOLA MANFREDI</t>
  </si>
  <si>
    <t>SAN PAOLO BEL SITO</t>
  </si>
  <si>
    <t>SAN PIETRO AL TANAGRO</t>
  </si>
  <si>
    <t>SAN PIETRO INFINE</t>
  </si>
  <si>
    <t>SAN POTITO SANNITICO</t>
  </si>
  <si>
    <t>SAN POTITO ULTRA</t>
  </si>
  <si>
    <t>SAN PRISCO</t>
  </si>
  <si>
    <t>SAN RUFO</t>
  </si>
  <si>
    <t>SAN SALVATORE TELESINO</t>
  </si>
  <si>
    <t>SAN SEBASTIANO AL VESUVIO</t>
  </si>
  <si>
    <t>SAN SOSSIO BARONIA</t>
  </si>
  <si>
    <t>SAN TAMMARO</t>
  </si>
  <si>
    <t>SAN VALENTINO TORIO</t>
  </si>
  <si>
    <t>SAN VITALIANO</t>
  </si>
  <si>
    <t>SANTA CROCE DEL SANNIO</t>
  </si>
  <si>
    <t>SANTA LUCIA DI SERINO</t>
  </si>
  <si>
    <t>SANTA MARIA A VICO</t>
  </si>
  <si>
    <t>SANTA MARIA CAPUA VETERE</t>
  </si>
  <si>
    <t>SANTA MARIA LA CARITA'</t>
  </si>
  <si>
    <t>SANTA MARIA LA FOSSA</t>
  </si>
  <si>
    <t>SANTA MARINA</t>
  </si>
  <si>
    <t>SANTA PAOLINA</t>
  </si>
  <si>
    <t>SANT'AGATA DE GOTI</t>
  </si>
  <si>
    <t>SANT'AGNELLO</t>
  </si>
  <si>
    <t>SANT'ANASTASIA</t>
  </si>
  <si>
    <t>SANT'ANDREA DI CONZA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</si>
  <si>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</si>
  <si>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</si>
  <si>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</si>
  <si>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</si>
  <si>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</si>
  <si>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</si>
  <si>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SANT'ANTIMO</t>
  </si>
  <si>
    <t>SANT'ANTONIO ABATE</t>
  </si>
  <si>
    <t>SANT'ARCANGELO TRIMONTE</t>
  </si>
  <si>
    <t>SANT'ARPINO</t>
  </si>
  <si>
    <t>SANT'ARSENIO</t>
  </si>
  <si>
    <t>SANT'EGIDIO DEL MONTE ALBINO</t>
  </si>
  <si>
    <t>SANTO STEFANO DEL SOLE</t>
  </si>
  <si>
    <t>SANTOMENNA</t>
  </si>
  <si>
    <t>SANZA</t>
  </si>
  <si>
    <t>SAPRI</t>
  </si>
  <si>
    <t>SARNO</t>
  </si>
  <si>
    <t>SASSANO</t>
  </si>
  <si>
    <t>SASSINORO</t>
  </si>
  <si>
    <t>SAVIANO</t>
  </si>
  <si>
    <t>SAVIGNANO IRPINO</t>
  </si>
  <si>
    <t>SCAFATI</t>
  </si>
  <si>
    <t>SCALA</t>
  </si>
  <si>
    <t>SCAMPITELLA</t>
  </si>
  <si>
    <t>SCISCIANO</t>
  </si>
  <si>
    <t>SENERCHIA</t>
  </si>
  <si>
    <t>SERINO</t>
  </si>
  <si>
    <t>SERRAMEZZANA</t>
  </si>
  <si>
    <t>SERRARA FONTANA</t>
  </si>
  <si>
    <t>SERRE</t>
  </si>
  <si>
    <t>SESSA AURUNCA</t>
  </si>
  <si>
    <t>SESSA CILENTO</t>
  </si>
  <si>
    <t>SIANO</t>
  </si>
  <si>
    <t>SICIGNANO DEGLI ALBURNI</t>
  </si>
  <si>
    <t>SIRIGNANO</t>
  </si>
  <si>
    <t>SOLOFRA</t>
  </si>
  <si>
    <t>SOLOPACA</t>
  </si>
  <si>
    <t>SOMMA VESUVIANA</t>
  </si>
  <si>
    <t>SORBO SERPICO</t>
  </si>
  <si>
    <t>SORRENTO</t>
  </si>
  <si>
    <t>SPARANISE</t>
  </si>
  <si>
    <t>SPERONE</t>
  </si>
  <si>
    <t>STELLA CILENTO</t>
  </si>
  <si>
    <t>STIO</t>
  </si>
  <si>
    <t>STRIANO</t>
  </si>
  <si>
    <t>STURNO</t>
  </si>
  <si>
    <t>SUCCIVO</t>
  </si>
  <si>
    <t>SUMMONTE</t>
  </si>
  <si>
    <t>TAURANO</t>
  </si>
  <si>
    <t>TAURASI</t>
  </si>
  <si>
    <t>TEANO</t>
  </si>
  <si>
    <t>TEGGIANO</t>
  </si>
  <si>
    <t>TELESE</t>
  </si>
  <si>
    <t>TEORA</t>
  </si>
  <si>
    <t>TERZIGNO</t>
  </si>
  <si>
    <t>TEVEROLA</t>
  </si>
  <si>
    <t>TOCCO CAUDIO</t>
  </si>
  <si>
    <t>TORA E PICCILLI</t>
  </si>
  <si>
    <t>TORCHIARA</t>
  </si>
  <si>
    <t>TORELLA DE LOMBARDI</t>
  </si>
  <si>
    <t>TORRACA</t>
  </si>
  <si>
    <t>TORRE ANNUNZIATA</t>
  </si>
  <si>
    <t>TORRE DEL GRECO</t>
  </si>
  <si>
    <t>TORRE LE NOCELLE</t>
  </si>
  <si>
    <t>TORRE ORSAIA</t>
  </si>
  <si>
    <t>TORRECUSO</t>
  </si>
  <si>
    <t>TORRIONI</t>
  </si>
  <si>
    <t>TORTORELLA</t>
  </si>
  <si>
    <t>TRAMONTI</t>
  </si>
  <si>
    <t>TRECASE</t>
  </si>
  <si>
    <t>TRENTINARA</t>
  </si>
  <si>
    <t>TRENTOLA-DUCENTA</t>
  </si>
  <si>
    <t>TREVICO</t>
  </si>
  <si>
    <t>TUFINO</t>
  </si>
  <si>
    <t>TUFO</t>
  </si>
  <si>
    <t>VAIRANO PATENORA</t>
  </si>
  <si>
    <t>VALLATA</t>
  </si>
  <si>
    <t>VALLE AGRICOLA</t>
  </si>
  <si>
    <t>VALLE DELL:ANGELO</t>
  </si>
  <si>
    <t>VALLE DI MADDALONI</t>
  </si>
  <si>
    <t>VALLESACCARDA</t>
  </si>
  <si>
    <t>VALLO DELLA LUCANIA</t>
  </si>
  <si>
    <t>VALVA</t>
  </si>
  <si>
    <t>VENTICANO</t>
  </si>
  <si>
    <t>VIBONATI</t>
  </si>
  <si>
    <t>VICO EQUENSE</t>
  </si>
  <si>
    <t>VIETRI SUL MARE</t>
  </si>
  <si>
    <t>VILLA DI BRIANO</t>
  </si>
  <si>
    <t>VILLA LITERNO</t>
  </si>
  <si>
    <t>VILLAMAINA</t>
  </si>
  <si>
    <t>VILLANOVA DEL BATTISTA</t>
  </si>
  <si>
    <t>VILLARICCA</t>
  </si>
  <si>
    <t>VISCIANO</t>
  </si>
  <si>
    <t>VITULANO</t>
  </si>
  <si>
    <t>VITULAZIO</t>
  </si>
  <si>
    <t>VOLLA</t>
  </si>
  <si>
    <t>VOLTURARA IRPINA</t>
  </si>
  <si>
    <t>ZUNGOLI</t>
  </si>
  <si>
    <r>
      <t xml:space="preserve">una volta compilata, </t>
    </r>
    <r>
      <rPr>
        <b/>
        <i/>
        <u val="single"/>
        <sz val="11"/>
        <color indexed="10"/>
        <rFont val="Arial"/>
        <family val="2"/>
      </rPr>
      <t>stampare la scheda</t>
    </r>
    <r>
      <rPr>
        <i/>
        <sz val="11"/>
        <color indexed="10"/>
        <rFont val="Arial"/>
        <family val="2"/>
      </rPr>
      <t xml:space="preserve"> e ritornare al menù principale  </t>
    </r>
  </si>
  <si>
    <r>
      <t xml:space="preserve">una volta compilata, </t>
    </r>
    <r>
      <rPr>
        <b/>
        <i/>
        <u val="single"/>
        <sz val="11"/>
        <color indexed="10"/>
        <rFont val="Arial"/>
        <family val="2"/>
      </rPr>
      <t>stampare la scheda</t>
    </r>
    <r>
      <rPr>
        <i/>
        <sz val="11"/>
        <color indexed="10"/>
        <rFont val="Arial"/>
        <family val="2"/>
      </rPr>
      <t xml:space="preserve"> e ritornare al menù principale</t>
    </r>
  </si>
  <si>
    <r>
      <t>*</t>
    </r>
    <r>
      <rPr>
        <sz val="11"/>
        <rFont val="Arial"/>
        <family val="2"/>
      </rPr>
      <t>Categ.Ente:</t>
    </r>
  </si>
  <si>
    <r>
      <t xml:space="preserve">    </t>
    </r>
    <r>
      <rPr>
        <b/>
        <sz val="12"/>
        <color indexed="10"/>
        <rFont val="Arial"/>
        <family val="2"/>
      </rPr>
      <t xml:space="preserve">  </t>
    </r>
    <r>
      <rPr>
        <b/>
        <sz val="14"/>
        <color indexed="10"/>
        <rFont val="Arial"/>
        <family val="2"/>
      </rPr>
      <t xml:space="preserve"> *</t>
    </r>
    <r>
      <rPr>
        <b/>
        <sz val="12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Settore di attività prevalente: </t>
    </r>
  </si>
  <si>
    <r>
      <t>*</t>
    </r>
    <r>
      <rPr>
        <b/>
        <sz val="11"/>
        <rFont val="Arial"/>
        <family val="2"/>
      </rPr>
      <t xml:space="preserve"> altra attività: </t>
    </r>
  </si>
  <si>
    <r>
      <t>*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numero degli addetti: </t>
    </r>
  </si>
  <si>
    <r>
      <t>*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Telefono:</t>
    </r>
  </si>
  <si>
    <r>
      <t>*</t>
    </r>
    <r>
      <rPr>
        <sz val="11"/>
        <rFont val="Arial"/>
        <family val="2"/>
      </rPr>
      <t>COGNOME:</t>
    </r>
  </si>
  <si>
    <r>
      <t>*</t>
    </r>
    <r>
      <rPr>
        <sz val="11"/>
        <rFont val="Arial"/>
        <family val="2"/>
      </rPr>
      <t xml:space="preserve"> e-mail:</t>
    </r>
  </si>
  <si>
    <r>
      <t xml:space="preserve">Trasmesso per posta elettronica all'indirizzo </t>
    </r>
    <r>
      <rPr>
        <u val="single"/>
        <sz val="14"/>
        <color indexed="12"/>
        <rFont val="Arial"/>
        <family val="2"/>
      </rPr>
      <t>nucleocpt@regione.campania.it</t>
    </r>
  </si>
  <si>
    <t>&lt;&lt;&lt; !!!   impostare la visualizzazione della pagina affinchè si vedano i due quadrati verdi all'inizio ed alla fine di questa frase  !!! &gt;&gt;&gt;</t>
  </si>
  <si>
    <t xml:space="preserve">Procedere nell'ordine: </t>
  </si>
  <si>
    <t>1°</t>
  </si>
  <si>
    <t>2°</t>
  </si>
  <si>
    <t>3°</t>
  </si>
  <si>
    <t>NB</t>
  </si>
  <si>
    <t>4°</t>
  </si>
  <si>
    <t>Cliccare il tasto 4 per terminare la procedura. In automatico verrà generato un nuovo file!</t>
  </si>
  <si>
    <t>+</t>
  </si>
  <si>
    <t xml:space="preserve">                  Grazie per la collaborazione</t>
  </si>
  <si>
    <t>Pagina  2</t>
  </si>
  <si>
    <t>Pagina  3</t>
  </si>
  <si>
    <t xml:space="preserve">    leggere i messaggi automatici di controllo prima di terminare la procedura</t>
  </si>
  <si>
    <t>MEMO</t>
  </si>
  <si>
    <t>A.IR. MOBILITY SOLUTIONS - SOCIETA' CONSORTILE A R.L.</t>
  </si>
  <si>
    <t>AMALFI MOBILITA'- SOCIETA' A RESPONSABILITA' LIMITATA</t>
  </si>
  <si>
    <t>BORSA IMMOBILIARE DI NAPOLI S.R.L. UNIPERSONALE</t>
  </si>
  <si>
    <t>C.CI.A.A. Napoli</t>
  </si>
  <si>
    <t>CONSORZIO DI SPERIMENTAZIONE, DIVULGAZIONE E APPLICAZIONE DI BIOTECNICHE INNOVATIVE (CONSDABI)</t>
  </si>
  <si>
    <t>FUTUR CASELLE S.R.L.</t>
  </si>
  <si>
    <t>IRPINIANET - SOCIETA' CONSORTILE A R.L.</t>
  </si>
  <si>
    <t>METELLIA SERVIZI S.R.L. SOCIETA' UNIPERSONALE IN SIGLA ME.SE. S.R.L.</t>
  </si>
  <si>
    <t>P.T.C. PORTO TURISTICO DI CAPRI S.P.A.</t>
  </si>
  <si>
    <t>RECUPERO CREDITI S.R.L. - SOCIETA' UNIPERSONALE DELLA CCIAA DI NAPOLI</t>
  </si>
  <si>
    <t>Scafati Sviluppo</t>
  </si>
  <si>
    <t>TEST - TECHNOLOGY, ENVIRONMENT, SAFETY, TRANSPORT - SOCIETA' CONS ORTILE A RESPONSABILITA' LIMITATA IN FORMA ABBREVIATA "TEST S.C. A R.L."</t>
  </si>
  <si>
    <t>VIETRI SVILUPPO S.R.L.</t>
  </si>
  <si>
    <r>
      <t xml:space="preserve">                         - </t>
    </r>
    <r>
      <rPr>
        <b/>
        <i/>
        <sz val="10"/>
        <rFont val="Trebuchet MS"/>
        <family val="2"/>
      </rPr>
      <t>di cui</t>
    </r>
    <r>
      <rPr>
        <i/>
        <sz val="10"/>
        <rFont val="Trebuchet MS"/>
        <family val="2"/>
      </rPr>
      <t xml:space="preserve"> per Ritenute IRPEF                   
                          (dalle Spese in conto terzi - ex partite di giro)</t>
    </r>
  </si>
  <si>
    <t xml:space="preserve">          Stato                     (compreso gli oneri tributari - Imposte e Tributi)                                    </t>
  </si>
  <si>
    <t xml:space="preserve">    Famiglie e istituzioni sociali     (compreso gli utilizzi dal Fondo TFR)</t>
  </si>
  <si>
    <t>Spedito con posta prioritaria il giorno  _________________</t>
  </si>
  <si>
    <t>__________________________________________________________________________________________________________________________________________</t>
  </si>
  <si>
    <t>PAGINA  0</t>
  </si>
  <si>
    <t>il file salvato verrà salvato in C:\</t>
  </si>
  <si>
    <t>Scheda per la rilevazione dei dati anagrafici</t>
  </si>
  <si>
    <t>(inserire i dati solo nelle caselle col fondo bianco, ovvero sceglierli dai menù predisposti)</t>
  </si>
  <si>
    <t>Annualità di riferimento</t>
  </si>
  <si>
    <t>Parte I:  Dati ANAGRAFICI</t>
  </si>
  <si>
    <t>Stoà S.C.p.A. Istituto di Studi per la Direzione e Gestione di Impresa</t>
  </si>
  <si>
    <t>Denominazione:</t>
  </si>
  <si>
    <t>*</t>
  </si>
  <si>
    <t>Codice Fiscale</t>
  </si>
  <si>
    <t>Partita I.V.A.</t>
  </si>
  <si>
    <t>Enti per il diritto allo studio universitario</t>
  </si>
  <si>
    <t>Anno di costituzione:</t>
  </si>
  <si>
    <t>Indirizzo:</t>
  </si>
  <si>
    <t>Comune:</t>
  </si>
  <si>
    <t>CAP:</t>
  </si>
  <si>
    <t xml:space="preserve">Fax: </t>
  </si>
  <si>
    <t xml:space="preserve"> </t>
  </si>
  <si>
    <t>Parte II:   Ulteriori  INFORMAZIONI</t>
  </si>
  <si>
    <t>Enti consorziati o associati:</t>
  </si>
  <si>
    <t>*Capitale sociale prevalente:</t>
  </si>
  <si>
    <t>Pubblico</t>
  </si>
  <si>
    <t>80%</t>
  </si>
  <si>
    <t xml:space="preserve">  </t>
  </si>
  <si>
    <t>100%</t>
  </si>
  <si>
    <t>Altre in campo economico</t>
  </si>
  <si>
    <t>0%</t>
  </si>
  <si>
    <t xml:space="preserve">selezionare  dal  menù   &gt; &gt; &gt; &gt; &gt; </t>
  </si>
  <si>
    <t xml:space="preserve">selezionare  dal  menù   &gt; &gt; &gt; &gt; </t>
  </si>
  <si>
    <t>Tipo di contabilità adottata:</t>
  </si>
  <si>
    <t>Parte III: Riferimenti  LOGISTICI</t>
  </si>
  <si>
    <t>Funzionario responsabile a cui fare riferimento:</t>
  </si>
  <si>
    <t>Fax:</t>
  </si>
  <si>
    <t>Nome:</t>
  </si>
  <si>
    <t>Data ____________________</t>
  </si>
  <si>
    <t>PAGINA 1</t>
  </si>
  <si>
    <t>selezionare  dal  menù   &gt; &gt; &gt; &gt; &gt; &gt;</t>
  </si>
  <si>
    <t>PREMUTO QUESTO TASTO  SI  ESCE  DA  EXCEL</t>
  </si>
  <si>
    <t xml:space="preserve">dell'Ente:   </t>
  </si>
  <si>
    <t>sono state completate tutte le schede?</t>
  </si>
  <si>
    <t>sono state stampate ?</t>
  </si>
  <si>
    <t>In caso affermativo, salvare il file per mezzo del pulsante: "CONCLUDI la procedura"</t>
  </si>
  <si>
    <t>altrimenti tornare indietro al menù principale</t>
  </si>
  <si>
    <t>GRAZIE   PER   LA  COLLABORAZIONE</t>
  </si>
  <si>
    <t xml:space="preserve">digitare il numero della scheda da controllare </t>
  </si>
  <si>
    <t xml:space="preserve">       il Nucleo Regionale CPT della Campania</t>
  </si>
  <si>
    <t>Anni</t>
  </si>
  <si>
    <t>Settore  prevalente di spesa</t>
  </si>
  <si>
    <t>Contabilità adottata</t>
  </si>
  <si>
    <t>Tipologia Ente</t>
  </si>
  <si>
    <t>C_PROV</t>
  </si>
  <si>
    <t>C_DESC</t>
  </si>
  <si>
    <t>Prevalenza del Capitale</t>
  </si>
  <si>
    <t>Quota di controllo detenuta dalla Regione Campania</t>
  </si>
  <si>
    <t>% cap reg</t>
  </si>
  <si>
    <t>selezionare dal menù</t>
  </si>
  <si>
    <t xml:space="preserve">selezionare </t>
  </si>
  <si>
    <t>Finanziaria</t>
  </si>
  <si>
    <t>selezionare   &gt; &gt; &gt; &gt; &gt; &gt; &gt; &gt; &gt; &gt; &gt; &gt; &gt; &gt; &gt; &gt; &gt; &gt; &gt; &gt; &gt; &gt;</t>
  </si>
  <si>
    <t>selezionare il Comune dal menù &gt; &gt; &gt;</t>
  </si>
  <si>
    <t>selezionare</t>
  </si>
  <si>
    <t>A.A.C.S.T. Capri (NA)</t>
  </si>
  <si>
    <t>018101</t>
  </si>
  <si>
    <t>ASL</t>
  </si>
  <si>
    <t>Acqua</t>
  </si>
  <si>
    <t>Economica</t>
  </si>
  <si>
    <t>CE</t>
  </si>
  <si>
    <t>ALIFE</t>
  </si>
  <si>
    <t>1%</t>
  </si>
  <si>
    <t>A.A.C.S.T. Castellammare di Stabia (NA)</t>
  </si>
  <si>
    <t>M6</t>
  </si>
  <si>
    <t>019202</t>
  </si>
  <si>
    <t>Agenzie di province e/o comuni</t>
  </si>
  <si>
    <t>Agricoltura</t>
  </si>
  <si>
    <t>Agenzie di Province e/o Comuni</t>
  </si>
  <si>
    <t>NA</t>
  </si>
  <si>
    <t>AFRAGOLA</t>
  </si>
  <si>
    <t>Privato</t>
  </si>
  <si>
    <t>2%</t>
  </si>
  <si>
    <t>A.A.C.S.T. Ischia Procida (NA)</t>
  </si>
  <si>
    <t>W6</t>
  </si>
  <si>
    <t>019102</t>
  </si>
  <si>
    <t>Agenzie regionali</t>
  </si>
  <si>
    <t>Ambiente</t>
  </si>
  <si>
    <t>SA</t>
  </si>
  <si>
    <t>ALFANO</t>
  </si>
  <si>
    <t>3%</t>
  </si>
  <si>
    <t>A.A.C.S.T. Pompei (NA)</t>
  </si>
  <si>
    <t>AD6</t>
  </si>
  <si>
    <t>021102</t>
  </si>
  <si>
    <t>ATO (Ambiti Territoriali Ottimali)</t>
  </si>
  <si>
    <t>Amministrazione generale</t>
  </si>
  <si>
    <t>ACERNO</t>
  </si>
  <si>
    <t>4%</t>
  </si>
  <si>
    <t>A.A.C.S.T. Pozzuoli (NA)</t>
  </si>
  <si>
    <t>Altre opere pubbliche</t>
  </si>
  <si>
    <t>AC6</t>
  </si>
  <si>
    <t>028201</t>
  </si>
  <si>
    <t>Autorità ed Enti portuali</t>
  </si>
  <si>
    <t>Assistenza e beneficenza</t>
  </si>
  <si>
    <t>AGROPOLI</t>
  </si>
  <si>
    <t>5%</t>
  </si>
  <si>
    <t>A.A.C.S.T. Vico Equense (NA)</t>
  </si>
  <si>
    <t>Altri interventi igenico sanitari</t>
  </si>
  <si>
    <t>Q6</t>
  </si>
  <si>
    <t>022203</t>
  </si>
  <si>
    <t>Aziende consortili di province e/o comuni</t>
  </si>
  <si>
    <t>Commercio</t>
  </si>
  <si>
    <t>AV</t>
  </si>
  <si>
    <t>AIELLO DEL SABATO</t>
  </si>
  <si>
    <t>6%</t>
  </si>
  <si>
    <t>A.A.S.T. Amalfi (SA)</t>
  </si>
  <si>
    <t>Altri trasporti</t>
  </si>
  <si>
    <t>T6</t>
  </si>
  <si>
    <t>022102</t>
  </si>
  <si>
    <t>Agenzia Locale di Sviluppo della Valle del Sarno Patto dell'Agro S.p.A.</t>
  </si>
  <si>
    <t>Capri Servizi S.r.l.</t>
  </si>
  <si>
    <t>Consorzio VELIA per la bonifica del bacino Alento (SA)</t>
  </si>
  <si>
    <t>Regione Campania</t>
  </si>
  <si>
    <t>Aziende consortili regionali</t>
  </si>
  <si>
    <t>Cultura e servizi ricreativi</t>
  </si>
  <si>
    <t>AILANO</t>
  </si>
  <si>
    <t>7%</t>
  </si>
  <si>
    <t>A.A.S.T. Cava dei Tirreni (SA)</t>
  </si>
  <si>
    <t>O6</t>
  </si>
  <si>
    <t>022105</t>
  </si>
  <si>
    <t>Aziende di edilizia residenziale di livello regionale</t>
  </si>
  <si>
    <t>Difesa</t>
  </si>
  <si>
    <t>ALBANELLA</t>
  </si>
  <si>
    <t>8%</t>
  </si>
  <si>
    <t>A.A.S.T. Maiori (SA)</t>
  </si>
  <si>
    <t>Amministrazione Generale</t>
  </si>
  <si>
    <t>B6</t>
  </si>
  <si>
    <t>022205</t>
  </si>
  <si>
    <t>Aziende di edilizia residenziale di livello sub-regionale</t>
  </si>
  <si>
    <t>Edilizia abitativa ed  Urbanistica</t>
  </si>
  <si>
    <t>ACERRA</t>
  </si>
  <si>
    <t>9%</t>
  </si>
  <si>
    <t>A.A.S.T. Napoli (NA)</t>
  </si>
  <si>
    <t>Z6</t>
  </si>
  <si>
    <t>018102</t>
  </si>
  <si>
    <t>Aziende ospedaliere</t>
  </si>
  <si>
    <t>Energia</t>
  </si>
  <si>
    <t>AGEROLA</t>
  </si>
  <si>
    <t>10%</t>
  </si>
  <si>
    <t>A.A.S.T. Paestum (SA)</t>
  </si>
  <si>
    <t>I6</t>
  </si>
  <si>
    <t>022104</t>
  </si>
  <si>
    <t>Aziende servizi alla persona (ASP) di livello regionale</t>
  </si>
  <si>
    <t>Fognature e depurazione Acque</t>
  </si>
  <si>
    <t>BN</t>
  </si>
  <si>
    <t>AIROLA</t>
  </si>
  <si>
    <t>11%</t>
  </si>
  <si>
    <t>A.A.S.T. Positano (NA)</t>
  </si>
  <si>
    <t>C6</t>
  </si>
  <si>
    <t>022206</t>
  </si>
  <si>
    <t>Aziende servizi alla persona (ASP) di livello sub-regionale</t>
  </si>
  <si>
    <t>Formazione</t>
  </si>
  <si>
    <t>ALTAVILLA IRPINIA</t>
  </si>
  <si>
    <t>12%</t>
  </si>
  <si>
    <t>A.A.S.T. Ravello</t>
  </si>
  <si>
    <t>Edilizia abitativa e urbanistica</t>
  </si>
  <si>
    <t>J6</t>
  </si>
  <si>
    <t>022201</t>
  </si>
  <si>
    <t>Aziende speciali e municipalizzate</t>
  </si>
  <si>
    <t>Giustizia</t>
  </si>
  <si>
    <t>ALTAVILLA SILENTINA</t>
  </si>
  <si>
    <t>13%</t>
  </si>
  <si>
    <t>A.A.S.T. Salerno (SA)</t>
  </si>
  <si>
    <t>AB6</t>
  </si>
  <si>
    <t>026201</t>
  </si>
  <si>
    <t>Camere di commercio</t>
  </si>
  <si>
    <t>Industria e Artigianato</t>
  </si>
  <si>
    <t>ALVIGNANO</t>
  </si>
  <si>
    <t>14%</t>
  </si>
  <si>
    <t>A.A.S.T. Sorrento Sant'Agnello (NA)</t>
  </si>
  <si>
    <t>N6</t>
  </si>
  <si>
    <t>023202</t>
  </si>
  <si>
    <t>Città metropolitane</t>
  </si>
  <si>
    <t>Interventi igienico sanitari</t>
  </si>
  <si>
    <t>AMALFI</t>
  </si>
  <si>
    <t>15%</t>
  </si>
  <si>
    <t>G6</t>
  </si>
  <si>
    <t>020201</t>
  </si>
  <si>
    <t>Comuni</t>
  </si>
  <si>
    <t>Istruzione</t>
  </si>
  <si>
    <t>AMOROSI</t>
  </si>
  <si>
    <t>16%</t>
  </si>
  <si>
    <t>E6</t>
  </si>
  <si>
    <t>027201</t>
  </si>
  <si>
    <t>Comunità montane</t>
  </si>
  <si>
    <t>Lavoro</t>
  </si>
  <si>
    <t>ANACAPRI</t>
  </si>
  <si>
    <t>17%</t>
  </si>
  <si>
    <t>AA6</t>
  </si>
  <si>
    <t>021101</t>
  </si>
  <si>
    <t>Consorzi  istituiti e/o partecipati dalle regioni</t>
  </si>
  <si>
    <t>Opere Pubbliche</t>
  </si>
  <si>
    <t>ANDRETTA</t>
  </si>
  <si>
    <t>18%</t>
  </si>
  <si>
    <t>Interventi in campo sociale (assist. e benef.)</t>
  </si>
  <si>
    <t>L6</t>
  </si>
  <si>
    <t>021104</t>
  </si>
  <si>
    <t>Consorzi di bonifica</t>
  </si>
  <si>
    <t>Pesca Marittima e Acquicoltura</t>
  </si>
  <si>
    <t>ANGRI</t>
  </si>
  <si>
    <t>19%</t>
  </si>
  <si>
    <t>A.IR. S.p.A Autoservizi Irpini . Avellino</t>
  </si>
  <si>
    <t>F6</t>
  </si>
  <si>
    <t>021201</t>
  </si>
  <si>
    <t>Consorzi istituiti e/o partecipati da province e/o comuni</t>
  </si>
  <si>
    <t>Previdenza e Integrazione Salari</t>
  </si>
  <si>
    <t>APICE</t>
  </si>
  <si>
    <t>20%</t>
  </si>
  <si>
    <t>A.M.T.S. Azienda Mobilità Trasporti Sannio S.p.A.</t>
  </si>
  <si>
    <t>R6</t>
  </si>
  <si>
    <t>019103</t>
  </si>
  <si>
    <t>Enti di promozione turistica di livello regionale</t>
  </si>
  <si>
    <t>Ricerca e Sviluppo</t>
  </si>
  <si>
    <t>APOLLOSA</t>
  </si>
  <si>
    <t>21%</t>
  </si>
  <si>
    <t>A.N.M. S.p.A.- Azienda Napoletana Mobilità</t>
  </si>
  <si>
    <t>Pesca marittima e Acquicoltura</t>
  </si>
  <si>
    <t>X6</t>
  </si>
  <si>
    <t>019203</t>
  </si>
  <si>
    <t>Enti di promozione turistica di livello sub-regionale</t>
  </si>
  <si>
    <t>Sanità</t>
  </si>
  <si>
    <t>AQUARA</t>
  </si>
  <si>
    <t>22%</t>
  </si>
  <si>
    <t>Previdenza e Integrazioni Salariali</t>
  </si>
  <si>
    <t>S6</t>
  </si>
  <si>
    <t>019104</t>
  </si>
  <si>
    <t>Sicurezza Pubblica</t>
  </si>
  <si>
    <t>Enti e Istituti di province e/o comuni</t>
  </si>
  <si>
    <t>AQUILONIA</t>
  </si>
  <si>
    <t>23%</t>
  </si>
  <si>
    <t>Ricerca e Sviluppo (R. &amp; S.)</t>
  </si>
  <si>
    <t>H6</t>
  </si>
  <si>
    <t>025101</t>
  </si>
  <si>
    <t>Smaltimento dei rifiuti</t>
  </si>
  <si>
    <t>ARIANO IRPINO</t>
  </si>
  <si>
    <t>24%</t>
  </si>
  <si>
    <t>K6</t>
  </si>
  <si>
    <t>022202</t>
  </si>
  <si>
    <t>Enti pubblici economici di livello sub-regionale</t>
  </si>
  <si>
    <t>Telecomunicazioni</t>
  </si>
  <si>
    <t>ARIENZO</t>
  </si>
  <si>
    <t>25%</t>
  </si>
  <si>
    <t>A.S.I.A. Benevento S.p.A.</t>
  </si>
  <si>
    <t>Sicurezza pubblica</t>
  </si>
  <si>
    <t>D6</t>
  </si>
  <si>
    <t>022101</t>
  </si>
  <si>
    <t>Enti pubblici economici ed Aziende regionali</t>
  </si>
  <si>
    <t>Trasporti</t>
  </si>
  <si>
    <t>ARPAIA</t>
  </si>
  <si>
    <t>26%</t>
  </si>
  <si>
    <t>Smaltimento dei Rifiuti</t>
  </si>
  <si>
    <t>P6</t>
  </si>
  <si>
    <t>039102</t>
  </si>
  <si>
    <t>Fondazioni a partecipazione regionale</t>
  </si>
  <si>
    <t>Turismo</t>
  </si>
  <si>
    <t>ARPAISE</t>
  </si>
  <si>
    <t>27%</t>
  </si>
  <si>
    <r>
      <t>Si ricorda che il file salvato verrà</t>
    </r>
    <r>
      <rPr>
        <i/>
        <sz val="14"/>
        <color indexed="12"/>
        <rFont val="Arial"/>
        <family val="2"/>
      </rPr>
      <t xml:space="preserve"> </t>
    </r>
    <r>
      <rPr>
        <i/>
        <sz val="14"/>
        <rFont val="Arial"/>
        <family val="2"/>
      </rPr>
      <t>così rinominato</t>
    </r>
  </si>
  <si>
    <t>ASEA S.p.A. ( dal 2012 )</t>
  </si>
  <si>
    <t>Alba s.r.l.</t>
  </si>
  <si>
    <t>Cetara Servizi e Sviluppo unipersonale s.r.l.</t>
  </si>
  <si>
    <t>EBOLI PATRIMONIO S.R.L.</t>
  </si>
  <si>
    <t>ECOAMBIENTE SALERNO S.P.A.</t>
  </si>
  <si>
    <t>FARMACIA COMUNALE PAGANI S.R.L</t>
  </si>
  <si>
    <t>FONDAZIONE PASCALE</t>
  </si>
  <si>
    <t>Fisciano Farmacia Comunale srl</t>
  </si>
  <si>
    <t>GROTTE DI CASTELCIVITA srl</t>
  </si>
  <si>
    <t>MARINA DEL RAGGIO VERDE SRL</t>
  </si>
  <si>
    <t>MERCOGLIANO SERVIZI SRL</t>
  </si>
  <si>
    <t>abbondanza multiservizi s.r.l.</t>
  </si>
  <si>
    <t>anno</t>
  </si>
  <si>
    <t>cod_Ente</t>
  </si>
  <si>
    <t>cf</t>
  </si>
  <si>
    <t>piva</t>
  </si>
  <si>
    <t>catente</t>
  </si>
  <si>
    <t>annocostituzione</t>
  </si>
  <si>
    <t>indirizzo</t>
  </si>
  <si>
    <t>comune</t>
  </si>
  <si>
    <t>provincia</t>
  </si>
  <si>
    <t>cap</t>
  </si>
  <si>
    <t>telefono</t>
  </si>
  <si>
    <t>fax</t>
  </si>
  <si>
    <t>email</t>
  </si>
  <si>
    <t>associati</t>
  </si>
  <si>
    <t>csprevalente</t>
  </si>
  <si>
    <t>quota</t>
  </si>
  <si>
    <t>attivita</t>
  </si>
  <si>
    <t>settoreprevalentePERC</t>
  </si>
  <si>
    <t>settoreprevalente</t>
  </si>
  <si>
    <t>altraattivitaPERC</t>
  </si>
  <si>
    <t>altraattivita</t>
  </si>
  <si>
    <t>altraattivitaPERC1</t>
  </si>
  <si>
    <t>altraattivita1</t>
  </si>
  <si>
    <t>normativa</t>
  </si>
  <si>
    <t>maddetti</t>
  </si>
  <si>
    <t>tipocontabilita</t>
  </si>
  <si>
    <t>resptel</t>
  </si>
  <si>
    <t>respfax</t>
  </si>
  <si>
    <t>respcognome</t>
  </si>
  <si>
    <t>respnome</t>
  </si>
  <si>
    <t>mailresp</t>
  </si>
  <si>
    <t>E_E_TIT</t>
  </si>
  <si>
    <t>E_E_1_SUM</t>
  </si>
  <si>
    <t>E_E_1_a_TOT</t>
  </si>
  <si>
    <t>E_E_1_a_DET</t>
  </si>
  <si>
    <t>E_E_1_b_TOT</t>
  </si>
  <si>
    <t>E_E_1_b_DET</t>
  </si>
  <si>
    <t>E_E_1_c</t>
  </si>
  <si>
    <t>E_E_2</t>
  </si>
  <si>
    <t>E_E_3</t>
  </si>
  <si>
    <t>E_E_4</t>
  </si>
  <si>
    <t>E_E_5_SUM</t>
  </si>
  <si>
    <t>E_E_5_a</t>
  </si>
  <si>
    <t>E_E_5_b</t>
  </si>
  <si>
    <t>E_E_5_c</t>
  </si>
  <si>
    <t>E_E_5_d</t>
  </si>
  <si>
    <t>E_E_5_e_SUM</t>
  </si>
  <si>
    <t>E_E_5_e_1</t>
  </si>
  <si>
    <t>E_E_5_e_2</t>
  </si>
  <si>
    <t>E_E_5_e_3</t>
  </si>
  <si>
    <t>E_E_5_e_4</t>
  </si>
  <si>
    <t>E_E_5_e_5</t>
  </si>
  <si>
    <t>E_E_5_e_6</t>
  </si>
  <si>
    <t>E_E_5_e_7</t>
  </si>
  <si>
    <t>E_E_5_e_8</t>
  </si>
  <si>
    <t>E_E_5_e_9</t>
  </si>
  <si>
    <t>E_E_5_e_10</t>
  </si>
  <si>
    <t>E_E_5_e_11</t>
  </si>
  <si>
    <t>E_E_5_e_12</t>
  </si>
  <si>
    <t>E_E_5_f</t>
  </si>
  <si>
    <t>E_E_5_g</t>
  </si>
  <si>
    <t>E_E_T_SUM</t>
  </si>
  <si>
    <t>E_C_TIT</t>
  </si>
  <si>
    <t>E_C_1</t>
  </si>
  <si>
    <t>E_C_2_SUM</t>
  </si>
  <si>
    <t>E_C_2_a</t>
  </si>
  <si>
    <t>E_C_2_b</t>
  </si>
  <si>
    <t>E_C_2_c</t>
  </si>
  <si>
    <t>E_C_2_d</t>
  </si>
  <si>
    <t>E_C_2_e_SUM</t>
  </si>
  <si>
    <t>E_C_2_e_1</t>
  </si>
  <si>
    <t>E_C_2_e_2</t>
  </si>
  <si>
    <t>E_C_2_e_3</t>
  </si>
  <si>
    <t>E_C_2_e_4</t>
  </si>
  <si>
    <t>E_C_2_e_5</t>
  </si>
  <si>
    <t>E_C_2_e_6</t>
  </si>
  <si>
    <t>E_C_2_e_7</t>
  </si>
  <si>
    <t>E_C_2_e_8</t>
  </si>
  <si>
    <t>E_C_2_e_9</t>
  </si>
  <si>
    <t>E_C_2_e_10</t>
  </si>
  <si>
    <t>E_C_2_e_11</t>
  </si>
  <si>
    <t>E_C_2_e_12</t>
  </si>
  <si>
    <t>E_C_3</t>
  </si>
  <si>
    <t>E_C_T_SUM</t>
  </si>
  <si>
    <t>E_T_SUM</t>
  </si>
  <si>
    <t>E_P</t>
  </si>
  <si>
    <t>U_E_TIT</t>
  </si>
  <si>
    <t>U_E_1_TOT</t>
  </si>
  <si>
    <t>U_E_1_a_DET</t>
  </si>
  <si>
    <t>U_E_2_b_DET</t>
  </si>
  <si>
    <t>U_E_2</t>
  </si>
  <si>
    <t>U_E_3_SUM</t>
  </si>
  <si>
    <t>U_E_3_a</t>
  </si>
  <si>
    <t>U_E_3_b</t>
  </si>
  <si>
    <t>U_E_3_c</t>
  </si>
  <si>
    <t>U_E_3_d_SUM</t>
  </si>
  <si>
    <t>U_E_3_d_1</t>
  </si>
  <si>
    <t>U_E_3_d_2</t>
  </si>
  <si>
    <t>U_E_3_d_3</t>
  </si>
  <si>
    <t>U_E_3_d_4</t>
  </si>
  <si>
    <t>U_E_3_d_5</t>
  </si>
  <si>
    <t>U_E_3_d_6</t>
  </si>
  <si>
    <t>U_E_3_d_7</t>
  </si>
  <si>
    <t>U_E_3_d_8</t>
  </si>
  <si>
    <t>U_E_3_d_9</t>
  </si>
  <si>
    <t>U_E_3_d_10</t>
  </si>
  <si>
    <t>U_E_3_d_11</t>
  </si>
  <si>
    <t>U_E_4</t>
  </si>
  <si>
    <t>U_E_5</t>
  </si>
  <si>
    <t>U_E_6</t>
  </si>
  <si>
    <t>U_E_T_SUM</t>
  </si>
  <si>
    <t>U_C_TIT</t>
  </si>
  <si>
    <t>U_C_1</t>
  </si>
  <si>
    <t>U_C_2</t>
  </si>
  <si>
    <t>U_C_3_SUM</t>
  </si>
  <si>
    <t>U_C_3_a</t>
  </si>
  <si>
    <t>U_C_3_b</t>
  </si>
  <si>
    <t>U_C_3_c</t>
  </si>
  <si>
    <t>U_C_3_d_SUM</t>
  </si>
  <si>
    <t>U_C_3_d_1</t>
  </si>
  <si>
    <t>U_C_3_d_2</t>
  </si>
  <si>
    <t>U_C_3_d_3</t>
  </si>
  <si>
    <t>U_C_3_d_4</t>
  </si>
  <si>
    <t>U_C_3_d_5</t>
  </si>
  <si>
    <t>U_C_3_d_6</t>
  </si>
  <si>
    <t>U_C_3_d_7</t>
  </si>
  <si>
    <t>U_C_3_d_8</t>
  </si>
  <si>
    <t>U_C_3_d_9</t>
  </si>
  <si>
    <t>U_C_3_d_10</t>
  </si>
  <si>
    <t>U_C_3_d_11</t>
  </si>
  <si>
    <t>U_C_4</t>
  </si>
  <si>
    <t>U_C_5</t>
  </si>
  <si>
    <t>U_C_6</t>
  </si>
  <si>
    <t>U_C_T_SUM</t>
  </si>
  <si>
    <t>U_T_SUM</t>
  </si>
  <si>
    <t>U_P</t>
  </si>
  <si>
    <t>V6</t>
  </si>
  <si>
    <t>039202</t>
  </si>
  <si>
    <t>Fondazioni a partecipazione sub-regionale</t>
  </si>
  <si>
    <t>Viabilità</t>
  </si>
  <si>
    <t>ARZANO</t>
  </si>
  <si>
    <t>28%</t>
  </si>
  <si>
    <t>Y6</t>
  </si>
  <si>
    <t>018103</t>
  </si>
  <si>
    <t xml:space="preserve">IRCCS   Istituti di ricovero e cura a carattere scientifico </t>
  </si>
  <si>
    <t>Altro</t>
  </si>
  <si>
    <t>IRCCS</t>
  </si>
  <si>
    <t>ASCEA</t>
  </si>
  <si>
    <t>29%</t>
  </si>
  <si>
    <t>A.T.O. 1 Calore Irpino</t>
  </si>
  <si>
    <t>U6</t>
  </si>
  <si>
    <t>022204</t>
  </si>
  <si>
    <t>Istituzioni di province e/o comuni</t>
  </si>
  <si>
    <t>Istituzioni di Province e/o Comuni</t>
  </si>
  <si>
    <t>ATENA LUCANA</t>
  </si>
  <si>
    <t>30%</t>
  </si>
  <si>
    <t>A.T.O. 2 Napoli Volturno</t>
  </si>
  <si>
    <t>Oneri non ripartibili</t>
  </si>
  <si>
    <t>AE6</t>
  </si>
  <si>
    <t>022103</t>
  </si>
  <si>
    <t>Istituzioni regionali</t>
  </si>
  <si>
    <t>ATRANI</t>
  </si>
  <si>
    <t>31%</t>
  </si>
  <si>
    <t>A.T.O. 3 Sarnese Vesuviano</t>
  </si>
  <si>
    <t>029101</t>
  </si>
  <si>
    <t>Ospedali</t>
  </si>
  <si>
    <t>ATRIPALDA</t>
  </si>
  <si>
    <t>32%</t>
  </si>
  <si>
    <t>A.T.O. 4 Sele</t>
  </si>
  <si>
    <t>021202</t>
  </si>
  <si>
    <t>Parchi di province e/o comuni</t>
  </si>
  <si>
    <t>Parchi di Province e/o Comuni</t>
  </si>
  <si>
    <t>AULETTA</t>
  </si>
  <si>
    <t>33%</t>
  </si>
  <si>
    <t>021103</t>
  </si>
  <si>
    <t>Parchi regionali e interregionali</t>
  </si>
  <si>
    <t>AVELLA</t>
  </si>
  <si>
    <t>34%</t>
  </si>
  <si>
    <t>023201</t>
  </si>
  <si>
    <t>Province</t>
  </si>
  <si>
    <t>AVELLINO</t>
  </si>
  <si>
    <t>35%</t>
  </si>
  <si>
    <t>039103</t>
  </si>
  <si>
    <t>Società di capitali a partecipazione regionale con attività diversa dalla gestione di pubblici servizi</t>
  </si>
  <si>
    <t>AVERSA</t>
  </si>
  <si>
    <t>36%</t>
  </si>
  <si>
    <t>039101</t>
  </si>
  <si>
    <t>Società di capitali a partecipazione regionale, per la gestione di pubblici servizi</t>
  </si>
  <si>
    <t>BACOLI</t>
  </si>
  <si>
    <t>37%</t>
  </si>
  <si>
    <t>039203</t>
  </si>
  <si>
    <t>Società di capitali a partecipazione sub-regionale con attività diversa dalla gestione di pubblici servizi</t>
  </si>
  <si>
    <t>BAGNOLI IRPINO</t>
  </si>
  <si>
    <t>38%</t>
  </si>
  <si>
    <t>Aereoporto Salerno-Pontecagnano</t>
  </si>
  <si>
    <t>039201</t>
  </si>
  <si>
    <t>Società di capitali a partecipazione sub-regionale, per la gestione di pubblici servizi</t>
  </si>
  <si>
    <t>BAIA E LATINA</t>
  </si>
  <si>
    <t>39%</t>
  </si>
  <si>
    <t>Aeroporto di Salerno S.p.A.</t>
  </si>
  <si>
    <t>027202</t>
  </si>
  <si>
    <t>Unioni di comuni</t>
  </si>
  <si>
    <t>Unioni di Comuni</t>
  </si>
  <si>
    <t>BAIANO</t>
  </si>
  <si>
    <t>40%</t>
  </si>
  <si>
    <t>027203</t>
  </si>
  <si>
    <t>Unioni varie di enti locali</t>
  </si>
  <si>
    <t>BARANO D'ISCHIA</t>
  </si>
  <si>
    <t>41%</t>
  </si>
  <si>
    <t>024201</t>
  </si>
  <si>
    <t>Università</t>
  </si>
  <si>
    <t>BARONISSI</t>
  </si>
  <si>
    <t>42%</t>
  </si>
  <si>
    <t>BASELICE</t>
  </si>
  <si>
    <t>43%</t>
  </si>
  <si>
    <t>BATTIPAGLIA</t>
  </si>
  <si>
    <t>44%</t>
  </si>
  <si>
    <t>BELLONA</t>
  </si>
  <si>
    <t>45%</t>
  </si>
  <si>
    <t>BELLOSGUARDO</t>
  </si>
  <si>
    <t>46%</t>
  </si>
  <si>
    <t>BENEVENTO</t>
  </si>
  <si>
    <t>47%</t>
  </si>
  <si>
    <t>BISACCIA</t>
  </si>
  <si>
    <t>48%</t>
  </si>
  <si>
    <t>Angri Eco Servizi - Azieda speciale di Ente locale</t>
  </si>
  <si>
    <t>BONEA</t>
  </si>
  <si>
    <t>49%</t>
  </si>
  <si>
    <t>BONITO</t>
  </si>
  <si>
    <t>50%</t>
  </si>
  <si>
    <t>ARPAC Agenzia Regionale per l'Ambiente</t>
  </si>
  <si>
    <t>BOSCOREALE</t>
  </si>
  <si>
    <t>51%</t>
  </si>
  <si>
    <t>BOSCOTRECASE</t>
  </si>
  <si>
    <t>52%</t>
  </si>
  <si>
    <t>BRACIGLIANO</t>
  </si>
  <si>
    <t>53%</t>
  </si>
  <si>
    <t>BRUSCIANO</t>
  </si>
  <si>
    <t>54%</t>
  </si>
  <si>
    <t>BUCCIANO</t>
  </si>
  <si>
    <t>55%</t>
  </si>
  <si>
    <t>BUCCINO</t>
  </si>
  <si>
    <t>56%</t>
  </si>
  <si>
    <t>BUONALBERGO</t>
  </si>
  <si>
    <t>57%</t>
  </si>
  <si>
    <t>ASIA Napoli S.p.A.</t>
  </si>
  <si>
    <t>BUONOABITACOLO</t>
  </si>
  <si>
    <t>58%</t>
  </si>
  <si>
    <t>CAGGIANO</t>
  </si>
  <si>
    <t>59%</t>
  </si>
  <si>
    <t>CAIANELLO</t>
  </si>
  <si>
    <t>60%</t>
  </si>
  <si>
    <t>CAIAZZO</t>
  </si>
  <si>
    <t>61%</t>
  </si>
  <si>
    <t>CAIRANO</t>
  </si>
  <si>
    <t>62%</t>
  </si>
  <si>
    <t>CAIVANO</t>
  </si>
  <si>
    <t>63%</t>
  </si>
  <si>
    <t>CALABRITTO</t>
  </si>
  <si>
    <t>64%</t>
  </si>
  <si>
    <t>CALITRI</t>
  </si>
  <si>
    <t>65%</t>
  </si>
  <si>
    <t>Autorità Portuale Napoli</t>
  </si>
  <si>
    <t>CALVANICO</t>
  </si>
  <si>
    <t>66%</t>
  </si>
  <si>
    <t>Autorità Portuale Salerno</t>
  </si>
  <si>
    <t>CALVI</t>
  </si>
  <si>
    <t>67%</t>
  </si>
  <si>
    <t>Autostrade Meridionali S.p.A.</t>
  </si>
  <si>
    <t>CALVI RISORTA</t>
  </si>
  <si>
    <t>68%</t>
  </si>
  <si>
    <t>CALVIZZANO</t>
  </si>
  <si>
    <t>69%</t>
  </si>
  <si>
    <t>Azienda del Cittadino Multiservice S.r.l.</t>
  </si>
  <si>
    <t>CAMEROTA</t>
  </si>
  <si>
    <t>70%</t>
  </si>
  <si>
    <t>Azienda Mobilita Ufitana S.p.A.</t>
  </si>
  <si>
    <t>CAMIGLIANO</t>
  </si>
  <si>
    <t>71%</t>
  </si>
  <si>
    <t>CAMPAGNA</t>
  </si>
  <si>
    <t>72%</t>
  </si>
  <si>
    <t>CAMPOLATTARO</t>
  </si>
  <si>
    <t>73%</t>
  </si>
  <si>
    <t>CAMPOLI DEL MONTE TABURNO</t>
  </si>
  <si>
    <t>74%</t>
  </si>
  <si>
    <t>CAMPORA</t>
  </si>
  <si>
    <t>75%</t>
  </si>
  <si>
    <t>CAMPOSANO</t>
  </si>
  <si>
    <t>76%</t>
  </si>
  <si>
    <t>CANCELLO ED ARNONE</t>
  </si>
  <si>
    <t>77%</t>
  </si>
  <si>
    <t>C.C.I.A.A. Avellino</t>
  </si>
  <si>
    <t>CANDIDA</t>
  </si>
  <si>
    <t>78%</t>
  </si>
  <si>
    <t>C.C.I.A.A. Benevento</t>
  </si>
  <si>
    <t>CANNALONGA</t>
  </si>
  <si>
    <t>79%</t>
  </si>
  <si>
    <t>C.C.I.A.A. Caserta</t>
  </si>
  <si>
    <t>CAPACCIO</t>
  </si>
  <si>
    <t>CAPO SELE</t>
  </si>
  <si>
    <t>81%</t>
  </si>
  <si>
    <t>C.C.I.A.A. Salerno</t>
  </si>
  <si>
    <t>CAPODRISE</t>
  </si>
  <si>
    <t>82%</t>
  </si>
  <si>
    <t>CAPRI</t>
  </si>
  <si>
    <t>83%</t>
  </si>
  <si>
    <t>C.I.R.A. S.C.p.A. Centro Italiano Ricerche Aerospaziali</t>
  </si>
  <si>
    <t>CAPRIATI A VOLTURNO</t>
  </si>
  <si>
    <t>84%</t>
  </si>
  <si>
    <t>CAPRIGLIA IRPINA</t>
  </si>
  <si>
    <t>85%</t>
  </si>
  <si>
    <t>CAPUA</t>
  </si>
  <si>
    <t>86%</t>
  </si>
  <si>
    <t>CARBONARA DI NOLA</t>
  </si>
  <si>
    <t>87%</t>
  </si>
  <si>
    <t>CARDITO</t>
  </si>
  <si>
    <t>88%</t>
  </si>
  <si>
    <t>CARIFE</t>
  </si>
  <si>
    <t>89%</t>
  </si>
  <si>
    <t>CARINARO</t>
  </si>
  <si>
    <t>90%</t>
  </si>
  <si>
    <t>Casoria Ambiente S.p.A.</t>
  </si>
  <si>
    <t xml:space="preserve">Regione Campania - modello   CPT2009fin   per la rilevazione dei dati contabili relativi all'annualità 2009  -   versione20100525gr        </t>
  </si>
  <si>
    <t>CARINOLA</t>
  </si>
  <si>
    <t>91%</t>
  </si>
  <si>
    <t>CEINGE Biotecnologie Avanzate S.c. a r.l.</t>
  </si>
  <si>
    <t>CASAGIOVE</t>
  </si>
  <si>
    <t>92%</t>
  </si>
  <si>
    <t>CASAL DI PRINCIPE</t>
  </si>
  <si>
    <t>93%</t>
  </si>
  <si>
    <t>Centro Agro-Alimentare di Napoli S.C.p.A.</t>
  </si>
  <si>
    <t>CASAL VELINO</t>
  </si>
  <si>
    <t>94%</t>
  </si>
  <si>
    <t>CASALBORE</t>
  </si>
  <si>
    <t>95%</t>
  </si>
  <si>
    <t>CASALBUONO</t>
  </si>
  <si>
    <t>96%</t>
  </si>
  <si>
    <t>CASALDUNI</t>
  </si>
  <si>
    <t>97%</t>
  </si>
  <si>
    <t>CASALETTO SPARTANO</t>
  </si>
  <si>
    <t>98%</t>
  </si>
  <si>
    <t>CASALNUOVO DI NAPOLI</t>
  </si>
  <si>
    <t>99%</t>
  </si>
  <si>
    <t>CASALUCE</t>
  </si>
  <si>
    <t>CASAMARCIANO</t>
  </si>
  <si>
    <t>CASAMICCIOLA TERME</t>
  </si>
  <si>
    <t>COFASER - Consorzio Farmacie Servizi</t>
  </si>
  <si>
    <t>CASANDRINO</t>
  </si>
  <si>
    <t>Compagnia Trasporti Irpini - ATI S.p.A.</t>
  </si>
  <si>
    <t>CASAPESENNA</t>
  </si>
  <si>
    <t>CASAPULLA</t>
  </si>
  <si>
    <t>CASAVATORE</t>
  </si>
  <si>
    <t>CASELLE IN PITTARI</t>
  </si>
  <si>
    <t>CASERTA</t>
  </si>
  <si>
    <t>CASOLA DI NAPOLI</t>
  </si>
  <si>
    <t>CASORIA</t>
  </si>
  <si>
    <t>CASSANO IRPINO</t>
  </si>
  <si>
    <t>CASTEL BARONIA</t>
  </si>
  <si>
    <t>CASTEL CAMPAGNANO</t>
  </si>
  <si>
    <t>CASTEL DI SASSO</t>
  </si>
  <si>
    <t>CASTEL MORRONE</t>
  </si>
  <si>
    <t>CASTEL SAN GIORGIO</t>
  </si>
  <si>
    <t>CASTEL SAN LORENZO</t>
  </si>
  <si>
    <t>CASTEL VOLTURNO</t>
  </si>
  <si>
    <t>CASTELCIVITA</t>
  </si>
  <si>
    <t>CASTELFRANCI</t>
  </si>
  <si>
    <t>CASTELFRANCO IN MISCANO</t>
  </si>
  <si>
    <t>CASTELLABATE</t>
  </si>
  <si>
    <t>CASTELLAMMARE DI STABIA</t>
  </si>
  <si>
    <t>CASTELLO DEL MATESE</t>
  </si>
  <si>
    <t>CASTELLO DI CISTERNA</t>
  </si>
  <si>
    <t>CASTELNUOVO CILENTO</t>
  </si>
  <si>
    <t>CASTELNUOVO DI CONZA</t>
  </si>
  <si>
    <t>CASTELPAGANO</t>
  </si>
  <si>
    <t>CASTELPOTO</t>
  </si>
  <si>
    <t>CASTELVENERE</t>
  </si>
  <si>
    <t>CASTELVETERE IN VAL FORTORE</t>
  </si>
  <si>
    <t>CASTELVETERE SUL CALORE</t>
  </si>
  <si>
    <t>CASTIGLIONE DEL GENOVESI</t>
  </si>
  <si>
    <t>CAUTANO</t>
  </si>
  <si>
    <t>CAVA DEI TIRRENI</t>
  </si>
  <si>
    <t>CELLE DI BULGHERIA</t>
  </si>
  <si>
    <t>CELLOLE</t>
  </si>
  <si>
    <t>CENTOLA</t>
  </si>
  <si>
    <t>CEPPALONI</t>
  </si>
  <si>
    <t>CERASO</t>
  </si>
  <si>
    <t>CERCOLA</t>
  </si>
  <si>
    <t>CERRETO SANNITA</t>
  </si>
  <si>
    <t>CERVINARA</t>
  </si>
  <si>
    <t>A.C.S. - AZIENDA CITTA' SERVIZI S.R.L. UNIPERSONALE</t>
  </si>
  <si>
    <t>A.DI.S.U. "PARTHENOPE - AZIENDA REGIONALE PER IL DIRITTO ALLO STUDIO UNIVERSITARIO</t>
  </si>
  <si>
    <t>ABC - ACQUA BENE COMUNE NAPOLI</t>
  </si>
  <si>
    <t>ACQUEDOTTI S.C.P.A.</t>
  </si>
  <si>
    <t>AMRA - ANALISI E MONITORAGGIO DEL RISCHIO AMBIENTALE - SOCIETA' C NSORTILE A RESPONSABILITA' LIMITATA IN FORMA ABBREVIATA "AMRA S.C.A R.L."</t>
  </si>
  <si>
    <t>ASSOCIAZIONE TEATRO STABILE DELLA CITTA' DI NAPOLI</t>
  </si>
  <si>
    <t>AZIENDA CONSORTILE PER LA GESTIONE DELLE POLITICHE SOCIALI NEI COMUNI DELL’AMBITO TERRITORIALE N.A1</t>
  </si>
  <si>
    <t>Autorità di bacino del Sarno (ridenominata Autorità di bacino Regionale della Campania Centrale)</t>
  </si>
  <si>
    <t>CAMPANIA REGIONALE MARITTIMA S.P.A.CAREMAR</t>
  </si>
  <si>
    <t>CONSORZIO CIMITERIALE TRA I COMUNI DI MUGNANO DI NAPOLI E CALVIZZANO</t>
  </si>
  <si>
    <t>CONSORZIO DEI SERVIZI SOCIALI ALTA IRPINIA</t>
  </si>
  <si>
    <t>CRDC NUOVE TECNOLOGIE PER LE ATTIVITA' PRODUTTIVE - SOCIETA' CONSORTILE A RESPONSABILITA' LIMITATA</t>
  </si>
  <si>
    <t>Centro Ittico Campano Spa</t>
  </si>
  <si>
    <t>Consorzio Cimitero Cardito Crispano</t>
  </si>
  <si>
    <t>Consorzio Technapoli</t>
  </si>
  <si>
    <t>Consorzio dei Servizi Sociali Ambito A6</t>
  </si>
  <si>
    <t>ECOATELLANA MULTISERVIZI S.R.L. SOCIETA' UNIPERSONALE</t>
  </si>
  <si>
    <t>ENTE PARCO REGIONALE PARTENIO</t>
  </si>
  <si>
    <t>ENTE RISERVA NATURALE FOCE SELE TANAGRO-MONTI EREMITA MARZANO</t>
  </si>
  <si>
    <t>ENTE PARCO METROPOLITANO DELLE COLLINE DI NAPOLI</t>
  </si>
  <si>
    <t>ENTE PARCO REGIONALE DEI CAMPI FLEGREI</t>
  </si>
  <si>
    <t>ENTE PARCO REGIONALE DEL MATESE</t>
  </si>
  <si>
    <t>ENTE PARCO REGIONALE MONTI LATTARI</t>
  </si>
  <si>
    <t>ENTE PARCO REGIONALE TABURNO CAMPOSAURO</t>
  </si>
  <si>
    <t>ENTE RISERVE NATURALI REGIONALI FOCE VOLTURNO, COSTA LICOLA E LAGO FALCIANO</t>
  </si>
  <si>
    <t>FONDAZIONE CULTURA, RICERCA, INNOVAZIONE E SVILUPPO DELLA PROVINCIA DI SALERNO</t>
  </si>
  <si>
    <t>Fondazione Scuola Medica Salernitana</t>
  </si>
  <si>
    <t>IRPINIAMBIENTE S.P.A.</t>
  </si>
  <si>
    <t>PARCO REGIONALE "ROCCAMONFINA - FOCE DEL GARIGLIANO</t>
  </si>
  <si>
    <t>PARCO REGIONALE DEI MONTI PICENTINI</t>
  </si>
  <si>
    <t>PARCO REGIONALE DEL BACINO IDROGRAFICO DEL FIUME SARNO</t>
  </si>
  <si>
    <t>SERVIZI VICOPHARMA S.P.A.</t>
  </si>
  <si>
    <t>SVILUPPO CAMPANIA S.P.A.</t>
  </si>
  <si>
    <t>Unione Regionale delle Camere di Commercio, Industria, Artigianato e Agricoltura della Campania</t>
  </si>
  <si>
    <t>CERVINO</t>
  </si>
  <si>
    <t>CESA</t>
  </si>
  <si>
    <t>Consorzio per la Ricerca Applicata in Agricoltura</t>
  </si>
  <si>
    <t>CESINALI</t>
  </si>
  <si>
    <t>CETARA</t>
  </si>
  <si>
    <t>CHIANCHE</t>
  </si>
  <si>
    <t>CHIUSANO DI SAN DOMENICO</t>
  </si>
  <si>
    <t>CICCIANO</t>
  </si>
  <si>
    <t>CICERALE</t>
  </si>
  <si>
    <t>Eboli Multiservizi S.p.A.</t>
  </si>
  <si>
    <t>CIMITILE</t>
  </si>
  <si>
    <t>CIORLANO</t>
  </si>
  <si>
    <t>CIRCELLO</t>
  </si>
  <si>
    <t>EPT Avellino</t>
  </si>
  <si>
    <t>COLLE SANNITA</t>
  </si>
  <si>
    <t>EPT Benevento</t>
  </si>
  <si>
    <t>COLLIANO</t>
  </si>
  <si>
    <t>EPT Caserta</t>
  </si>
  <si>
    <t>COMIZIANO</t>
  </si>
  <si>
    <t>EPT Napoli</t>
  </si>
  <si>
    <t>CONCA DEI MARINI</t>
  </si>
  <si>
    <t>EPT Salerno</t>
  </si>
  <si>
    <t>CONCA DELLA CAMPANIA</t>
  </si>
  <si>
    <t>CONTRADA</t>
  </si>
  <si>
    <t>CONTRONE</t>
  </si>
  <si>
    <t>Farmacia Comunale di Rutino</t>
  </si>
  <si>
    <t>CONTURSI TERME</t>
  </si>
  <si>
    <t>CONZA DELLA CAMPANIA</t>
  </si>
  <si>
    <t>Fisciano Sviluppo S.p.A.</t>
  </si>
  <si>
    <t>CORBARA</t>
  </si>
  <si>
    <t>Flegrea Lavoro S.p.A.</t>
  </si>
  <si>
    <t>CORLETO MONFORTE</t>
  </si>
  <si>
    <t>CRISPANO</t>
  </si>
  <si>
    <t>CUCCARO VETERE</t>
  </si>
  <si>
    <t>Fondazione "Ravello Città della Musica"</t>
  </si>
  <si>
    <t>CURTI</t>
  </si>
  <si>
    <t>CUSANO MUTRI</t>
  </si>
  <si>
    <t>DOMICELLA</t>
  </si>
  <si>
    <t>Ente:</t>
  </si>
  <si>
    <t/>
  </si>
  <si>
    <t xml:space="preserve">Anno: </t>
  </si>
  <si>
    <t>PARTE   ENTRATE</t>
  </si>
  <si>
    <t xml:space="preserve">          Stato                                                          </t>
  </si>
  <si>
    <t>Consorzio Bonifica Vallo di Diano (SA)</t>
  </si>
  <si>
    <t>Consorzio Bonifica Ufita (AV)</t>
  </si>
  <si>
    <t>Consorzio Bonifica destra Sele (SA)</t>
  </si>
  <si>
    <t>Consorzio Bonifica Paludi Napoli e Volla (NA)</t>
  </si>
  <si>
    <t>Consorzio Bonifica Conca di Agnano e dei Bacini Flegrei (NA)</t>
  </si>
  <si>
    <t>Consorzio Bonifica Sannio Alifano (CE)</t>
  </si>
  <si>
    <t>Consorzio Bon. Bacino Inferiore Volturno (CE)</t>
  </si>
  <si>
    <t>Consorzio Bonifica Integrale Comprensorio Sarno (SA)</t>
  </si>
  <si>
    <t>Consorzio Bonifica Aurunco (CE)</t>
  </si>
  <si>
    <t>Consorzio Bonifica Paestum (SA)</t>
  </si>
  <si>
    <t>Consorzio Idrico Terra di Lavoro</t>
  </si>
  <si>
    <t>Consorzio Impianti Depurazione Napoli</t>
  </si>
  <si>
    <t>Consorzio Centro Sportivo Meridionale Bacino Salerno 3</t>
  </si>
  <si>
    <t>Consorzio Comuni Bacino Salerno 2</t>
  </si>
  <si>
    <t>Consorzio Farmaceutico Intercomunale Salerno</t>
  </si>
  <si>
    <t>Alto Calore Servizi S.p.A. Avellino</t>
  </si>
  <si>
    <t>Consorzio UNICO CAMPANIA</t>
  </si>
  <si>
    <t>Consorzio di Bacino Salerno 1</t>
  </si>
  <si>
    <t>A.S.I.S. Salernitana Reti ed Impianti S.p.A.</t>
  </si>
  <si>
    <t>Azienda Spec. A.S.M. Pomigliano d'Arco</t>
  </si>
  <si>
    <t>Consorzio A.S.I. Napoli</t>
  </si>
  <si>
    <r>
      <t>*</t>
    </r>
    <r>
      <rPr>
        <sz val="11"/>
        <rFont val="Arial"/>
        <family val="2"/>
      </rPr>
      <t xml:space="preserve">e-mail: </t>
    </r>
  </si>
  <si>
    <r>
      <t>*</t>
    </r>
    <r>
      <rPr>
        <sz val="11"/>
        <rFont val="Arial"/>
        <family val="2"/>
      </rPr>
      <t xml:space="preserve">Telefono: </t>
    </r>
  </si>
  <si>
    <t xml:space="preserve">Cliccare il tasto 1 per compilare la scheda per l'aggiornamento dati anagrafici; </t>
  </si>
  <si>
    <r>
      <t xml:space="preserve">                Codice nazionale CPT</t>
    </r>
    <r>
      <rPr>
        <b/>
        <sz val="11"/>
        <color indexed="10"/>
        <rFont val="Arial"/>
        <family val="2"/>
      </rPr>
      <t>*</t>
    </r>
    <r>
      <rPr>
        <b/>
        <sz val="11"/>
        <rFont val="Arial"/>
        <family val="2"/>
      </rPr>
      <t>:</t>
    </r>
  </si>
  <si>
    <t>Consorzio A.S.I. Salerno</t>
  </si>
  <si>
    <t>Consorzio A.S.I. Benevento</t>
  </si>
  <si>
    <t>Consorzio A.S.I. Caserta</t>
  </si>
  <si>
    <t>FONDAZIONE I.D.I.S. Città della Scienza</t>
  </si>
  <si>
    <t>Fondazione "La colombaia di Luchino Visconti" - Ischia (NA)</t>
  </si>
  <si>
    <t>Fondazione "Lee Iacocca" (BN)</t>
  </si>
  <si>
    <t>Film Commission Regione Campania S.C.a r.l. Onlus</t>
  </si>
  <si>
    <t>Trianon Viviani S.p.A.</t>
  </si>
  <si>
    <t xml:space="preserve">         Trasf. in conto capitale da Stato </t>
  </si>
  <si>
    <t xml:space="preserve">         Trasf. in conto capitale da altri enti dell'Amm. Centrale</t>
  </si>
  <si>
    <t xml:space="preserve">         Trasf. in conto capitale da Regioni e Province autonome</t>
  </si>
  <si>
    <t xml:space="preserve">         Trasf. in conto capitale da Province e Città metropolitane</t>
  </si>
  <si>
    <t xml:space="preserve">         Trasf. in conto capitale da Comuni</t>
  </si>
  <si>
    <t xml:space="preserve">         Trasf. in conto capitale da A.S.L., Aziende ospedaliere e IRCCS</t>
  </si>
  <si>
    <t xml:space="preserve">         Trasf. in conto capitale da Consorzi e Forme associative</t>
  </si>
  <si>
    <t xml:space="preserve">         Trasf. in conto capitale da Aziende, Istituzioni, Societa' e fondazioni partecipate a livello locale</t>
  </si>
  <si>
    <t xml:space="preserve">         Trasf. in conto capitale da Comunita' Montane  e altre Unioni di enti locali</t>
  </si>
  <si>
    <t xml:space="preserve">         Trasf. in conto capitale da enti dipendenti</t>
  </si>
  <si>
    <t xml:space="preserve">         Trasf. in conto capitale da altri enti Amm. locale</t>
  </si>
  <si>
    <r>
      <t xml:space="preserve">     specificare:   - </t>
    </r>
    <r>
      <rPr>
        <b/>
        <i/>
        <sz val="10"/>
        <color indexed="8"/>
        <rFont val="Trebuchet MS"/>
        <family val="2"/>
      </rPr>
      <t>di cui</t>
    </r>
    <r>
      <rPr>
        <i/>
        <sz val="10"/>
        <color indexed="8"/>
        <rFont val="Trebuchet MS"/>
        <family val="2"/>
      </rPr>
      <t xml:space="preserve"> per oneri sociali sia a carico dell'Ente che del dipendente                                             </t>
    </r>
    <r>
      <rPr>
        <i/>
        <sz val="10"/>
        <color indexed="41"/>
        <rFont val="Trebuchet MS"/>
        <family val="2"/>
      </rPr>
      <t xml:space="preserve">    .                                            
</t>
    </r>
  </si>
  <si>
    <t>SALERNO PULITA S.p.A.</t>
  </si>
  <si>
    <t>NAPOLI SOCIALE S.p.A.</t>
  </si>
  <si>
    <t>AUSINO S.p.A. Servizi idrici integrati</t>
  </si>
  <si>
    <t>NOCERA MULTISERVIZI S.p.A.</t>
  </si>
  <si>
    <t>GENESIS S.R.L.</t>
  </si>
  <si>
    <t>FARCOM S.p.A</t>
  </si>
  <si>
    <t>A.C.S.E. S.p.A. Azienda Comunale Servizi Esterni</t>
  </si>
  <si>
    <t>Barano Multiservizi S.p.A.</t>
  </si>
  <si>
    <t>SALERNO SOLIDALE S.p.A.</t>
  </si>
  <si>
    <t>CITTA' DEL FARE S.C.p.A.</t>
  </si>
  <si>
    <t>Agrorinasce S.c.r.l.</t>
  </si>
  <si>
    <t>Agenzia locale di sviluppo dei comuni dell'Area Nolana S.C.p.A.</t>
  </si>
  <si>
    <t>Anacapri Servizi S.r.l.</t>
  </si>
  <si>
    <t>BIOGEM S.C.a r.l.</t>
  </si>
  <si>
    <t>CST Sistemi Sud S.r.l.</t>
  </si>
  <si>
    <t>Cerict S.C.a r.l.</t>
  </si>
  <si>
    <t>Gal Titerno S.C.a r.l.</t>
  </si>
  <si>
    <t>AGEAS Salerno S.C.a r.l.</t>
  </si>
  <si>
    <t>Vallo di Lauro Sviluppo S.p.A.</t>
  </si>
  <si>
    <t>Patto Territoriale della Penisola Sorrentina S.C.p.A</t>
  </si>
  <si>
    <t>Patto Territoriale sviluppo 2000 Valle del Sabato S.C.p.A</t>
  </si>
  <si>
    <t>Sannio Europa S.C.p.A</t>
  </si>
  <si>
    <t>Sistema Cilento S.C.p.A. - Societa' per la gestione del patto territoriale del Sistema Cilento</t>
  </si>
  <si>
    <t>V.D.&amp;B. S.p.A. - Societa' di gestione del Patto Territoriale per lo sviluppo del territorio del Bussento e del Vallo di Diano</t>
  </si>
  <si>
    <t>Solofra Service S.r.l.</t>
  </si>
  <si>
    <t>DATI  DI  CASSA</t>
  </si>
  <si>
    <t xml:space="preserve">   Entrate correnti   </t>
  </si>
  <si>
    <t xml:space="preserve">    Imposte indirette</t>
  </si>
  <si>
    <t xml:space="preserve">    Altri tributi propri</t>
  </si>
  <si>
    <t>2. Redditi da capitale</t>
  </si>
  <si>
    <t>3. Contributi sociali</t>
  </si>
  <si>
    <t>4. Vendita di beni e servizi</t>
  </si>
  <si>
    <t xml:space="preserve">    da Unione Europea</t>
  </si>
  <si>
    <t xml:space="preserve">    da famiglie e istitituzioni sociali</t>
  </si>
  <si>
    <t xml:space="preserve">    da imprese private </t>
  </si>
  <si>
    <t>6. Poste correttive e compensative delle spese</t>
  </si>
  <si>
    <t>7. Altri incassi correnti</t>
  </si>
  <si>
    <t xml:space="preserve">Totale Entrate correnti   </t>
  </si>
  <si>
    <t>1. Alienazione di beni patrimoniali</t>
  </si>
  <si>
    <t>3. Altri incassi di capitale</t>
  </si>
  <si>
    <t xml:space="preserve">Totale Entrate in conto capitale </t>
  </si>
  <si>
    <t xml:space="preserve">TOTALE   GENERALE   ENTRATE </t>
  </si>
  <si>
    <t xml:space="preserve">    Accensione prestiti</t>
  </si>
  <si>
    <t xml:space="preserve">       Data __________________________________                        Il Responsabile  _____________________________________</t>
  </si>
  <si>
    <r>
      <t xml:space="preserve">Scheda per la rilevazione dei dati di bilancio consuntivo negli </t>
    </r>
    <r>
      <rPr>
        <b/>
        <sz val="10"/>
        <rFont val="Trebuchet MS"/>
        <family val="2"/>
      </rPr>
      <t>Enti con contabilità finanziaria</t>
    </r>
  </si>
  <si>
    <r>
      <t xml:space="preserve">1. Tributi propri                                                                                                     </t>
    </r>
    <r>
      <rPr>
        <b/>
        <i/>
        <sz val="10"/>
        <rFont val="Trebuchet MS"/>
        <family val="2"/>
      </rPr>
      <t xml:space="preserve"> </t>
    </r>
    <r>
      <rPr>
        <i/>
        <sz val="10"/>
        <rFont val="Trebuchet MS"/>
        <family val="2"/>
      </rPr>
      <t>(totale automatico)</t>
    </r>
  </si>
  <si>
    <r>
      <t xml:space="preserve">    da Enti pubblici                                                                                               </t>
    </r>
    <r>
      <rPr>
        <i/>
        <sz val="10"/>
        <color indexed="8"/>
        <rFont val="Arial"/>
        <family val="2"/>
      </rPr>
      <t xml:space="preserve">     (totale automatico)</t>
    </r>
  </si>
  <si>
    <r>
      <t xml:space="preserve">   Entrate in conto capitale</t>
    </r>
    <r>
      <rPr>
        <b/>
        <sz val="10"/>
        <color indexed="10"/>
        <rFont val="Arial"/>
        <family val="2"/>
      </rPr>
      <t xml:space="preserve">   </t>
    </r>
  </si>
  <si>
    <t>A.Di.S.U. "L'Orientale" - Napoli</t>
  </si>
  <si>
    <t>A.Di.S.U. Benevento</t>
  </si>
  <si>
    <t>A.Di.S.U. Caserta</t>
  </si>
  <si>
    <t>A.Di.S.U. Salerno</t>
  </si>
  <si>
    <t>A.Di.S.U."Federico II" - Napoli</t>
  </si>
  <si>
    <t>ANEA - Agenzia Napoletana per l'Energia e per l'Ambiente</t>
  </si>
  <si>
    <t>Appia Servizi S.r.l.</t>
  </si>
  <si>
    <t>C.T.P. Compagnia Trasporti Pubblici S.p.A. (NA)</t>
  </si>
  <si>
    <t>CONSAC Gestioni Idriche S.p.A. (SA)</t>
  </si>
  <si>
    <t>ENAM S.p.A.</t>
  </si>
  <si>
    <t>GESCOM S.r.l. Gestioni Servizi Comunali - Bisaccia (AV)</t>
  </si>
  <si>
    <t>INCO.FARMA S.p.A.</t>
  </si>
  <si>
    <t>Ischia Risorsa Mare S.r.l.</t>
  </si>
  <si>
    <t>S.A.P. S.r.l. - Società Acqua Procida</t>
  </si>
  <si>
    <t>San Giorgio Servizi S.p.A. in House Providing</t>
  </si>
  <si>
    <t>YELE S.p.A. Vallo della Lucania (SA)</t>
  </si>
  <si>
    <r>
      <t xml:space="preserve">2. Trasferimenti in conto capitale                            </t>
    </r>
    <r>
      <rPr>
        <i/>
        <sz val="10"/>
        <rFont val="Trebuchet MS"/>
        <family val="2"/>
      </rPr>
      <t xml:space="preserve">                                                (totale automatico)</t>
    </r>
  </si>
  <si>
    <r>
      <t xml:space="preserve">    da Enti pubblici                                                                                                    </t>
    </r>
    <r>
      <rPr>
        <i/>
        <sz val="10"/>
        <color indexed="8"/>
        <rFont val="Arial"/>
        <family val="2"/>
      </rPr>
      <t>(totale automatico)</t>
    </r>
  </si>
  <si>
    <t>PARTE   SPESE</t>
  </si>
  <si>
    <t xml:space="preserve">   Spese correnti   </t>
  </si>
  <si>
    <t>2. Acquisto di Beni e Servizi</t>
  </si>
  <si>
    <t>4. Interessi passivi</t>
  </si>
  <si>
    <t>5. Poste correttive e compensative dell'entrate</t>
  </si>
  <si>
    <t>6. Somme di parte corrente non attribuibili</t>
  </si>
  <si>
    <t>Totale Spese in conto corrente</t>
  </si>
  <si>
    <t xml:space="preserve">   Spese in conto capitale</t>
  </si>
  <si>
    <t>1. Beni e opere immobiliari</t>
  </si>
  <si>
    <t>2. Beni mobili, macchinari, etc.</t>
  </si>
  <si>
    <t xml:space="preserve">    Imprese private</t>
  </si>
  <si>
    <t xml:space="preserve">    Famiglie e istituzioni sociali  (compreso le Spese per il personale in quiescenza)</t>
  </si>
  <si>
    <r>
      <t xml:space="preserve">3. Trasferimenti in conto capitale a favore di:                                                      </t>
    </r>
    <r>
      <rPr>
        <b/>
        <i/>
        <sz val="10"/>
        <rFont val="Trebuchet MS"/>
        <family val="2"/>
      </rPr>
      <t>(totale automatico)</t>
    </r>
  </si>
  <si>
    <t xml:space="preserve">    Imprese pubbliche nazionali</t>
  </si>
  <si>
    <r>
      <t xml:space="preserve">    Enti pubblici             </t>
    </r>
    <r>
      <rPr>
        <b/>
        <i/>
        <sz val="10"/>
        <rFont val="Trebuchet MS"/>
        <family val="2"/>
      </rPr>
      <t>( specificare )</t>
    </r>
    <r>
      <rPr>
        <i/>
        <sz val="10"/>
        <rFont val="Trebuchet MS"/>
        <family val="2"/>
      </rPr>
      <t xml:space="preserve">                                                                   (totale automatico)</t>
    </r>
  </si>
  <si>
    <t xml:space="preserve">          altri enti dell'amministrazione centrale</t>
  </si>
  <si>
    <t xml:space="preserve">          Regioni e Provincie Autonome</t>
  </si>
  <si>
    <t xml:space="preserve">          Province e Citta' metropolitane</t>
  </si>
  <si>
    <t xml:space="preserve">          Comuni</t>
  </si>
  <si>
    <t xml:space="preserve">          A.S.L., Aziende ospedaliere e IRCCS</t>
  </si>
  <si>
    <t xml:space="preserve">          Consorzi e Forme associative</t>
  </si>
  <si>
    <t xml:space="preserve">          Comunita' Montane  e altre Unioni di enti locali</t>
  </si>
  <si>
    <t xml:space="preserve">          enti dipendenti</t>
  </si>
  <si>
    <t xml:space="preserve">          altri enti dell'Amministrazione locale</t>
  </si>
  <si>
    <t xml:space="preserve">          Aziende, Istituzioni, Societa' e Fondazioni partecipate a livello locale</t>
  </si>
  <si>
    <t xml:space="preserve">    da imprese pubbliche nazionali</t>
  </si>
  <si>
    <t>A.Di.S.U. Azienda per Il Diritto allo Studio Universitario Universita' Degli Studi Suor Orsola Benincasa</t>
  </si>
  <si>
    <t>AFRAGOL@NET S.R.L. UNIPERSONALE</t>
  </si>
  <si>
    <t>AGENZIA DI SVILUPPO DELL'AREA METROPOLITANA DI NAPOLI SPA</t>
  </si>
  <si>
    <t>AMBITO TERRITORIALE C8</t>
  </si>
  <si>
    <t>ARCADIS</t>
  </si>
  <si>
    <t>ARECHI MULTISERVICE S.P.A.</t>
  </si>
  <si>
    <t>ASMENET CAMPANIA SOC. CONS. A R. L.</t>
  </si>
  <si>
    <t>Autorita di Bacino Regionale di Campania Sud Ed Interregionale per Il Bacino Idrografico del Fiume Sele</t>
  </si>
  <si>
    <t>CENTRO DI RICERCA IN MATEMATICA PURA ED APPLICATA - CONSORZIO</t>
  </si>
  <si>
    <t>Consorzio Cimiteriale Tra I Comuni di Casoria Arzano Casavatore</t>
  </si>
  <si>
    <t>CONSORZIO ORTOFRUTTICOLO DELL'AGRO NOCERINO SARNESE - SOCIETA' COOPERATIVA</t>
  </si>
  <si>
    <t>CONSORZIO PER LO SVILUPPO E IL TRASFERIMENTO DI TECNOLOGIE E PER LA REALIZZAZIONE DI SERVIZI NEL MEZZOGIORNO NEL SETTORE DEL RECUPERO EDILIZIO" E IN FORMA ABBREVIATA "CONSORZIO T.R.E.</t>
  </si>
  <si>
    <t>DIAGNOSTICA E FARMACEUTICA MOLECOLARI SOCIETA' CONSORTILE A RESPONSABILITA' LIMITATA</t>
  </si>
  <si>
    <t>G.A.L. TABURNO CONSORZIO</t>
  </si>
  <si>
    <t>GESTIONE IMPIANTI E SERVIZI ECOLOGICI CASERTANI S.P.A.</t>
  </si>
  <si>
    <t>I.R.V.A.T. (Istituto per la valorizzazione e la tutela dei prodotti regionali)</t>
  </si>
  <si>
    <t>M.I.D.A. MUSEI INTEGRATI DELL'AMBIENTE</t>
  </si>
  <si>
    <t>SAN VALENTINO SERVIZI</t>
  </si>
  <si>
    <t>SANNIO AMBIENTE E TERRITORIO S.R.L.</t>
  </si>
  <si>
    <t>S.A.P. NA. SISTEMA AMBIENTE PROVINCIA DI NAPOLI S.P.A.</t>
  </si>
  <si>
    <t>SAUIE - S.R.L.</t>
  </si>
  <si>
    <t>SOCIETA' REGIONALE PER LA SANITA' S.P.A. IN BREVE SO.RE.SA. S.P.A.</t>
  </si>
  <si>
    <t>SVILUPPO TECNOLOGIE E RICERCA PER L'EDILIZIA SISMICAMENTE SICURA ED ECOSOSTENIBILE - SOCIETA' CONSORTILE A RESPONSABILITA' LIMITATA</t>
  </si>
  <si>
    <t>ACaMIR – Agenzia Campana Mobilità, Infrastrutture e Reti</t>
  </si>
  <si>
    <t>AGENZIA PER LO SVILUPPO DEL SISTEMA TERRITORIALE DELLA VALLE DEL SARNO S.P.A.</t>
  </si>
  <si>
    <t>AGENZIA REGIONALE UNIVERSIADI 2019</t>
  </si>
  <si>
    <t>CAMPANIA AMBIENTE E SERVIZI S.P.A.</t>
  </si>
  <si>
    <t>CITHEF - SOCIETA' CONSORTILE A RESPONSABILITA' LIMITATA" O IN F ORMA ABBREVIATA "CITHEF S.C. A R.L."</t>
  </si>
  <si>
    <t>Consorzio A.S.I. Avellino</t>
  </si>
  <si>
    <t>Consorzio Cimiteriale tra i Comuni di Frattamaggiore, Grumo Nevano e Frattaminore</t>
  </si>
  <si>
    <t>Consorzio Irpino per la Promozione della Cultura, della Ricerca e degli Studi Universitari - Avellino</t>
  </si>
  <si>
    <t>CONSORZIO PER LA COSTITUZIONE E LA GESTIONE DEGLI IMPIANTI DI SMALTIMENTO DEI RIFIUTI SOLIDI URBANI - CONSORZIO</t>
  </si>
  <si>
    <t>ENTE AUTONOMO VOLTURNO S.R.L.</t>
  </si>
  <si>
    <t>FONDAZIONE ANNALI DELL’ARCHITETTURA E DELLE CITTÀ</t>
  </si>
  <si>
    <t>FONDAZIONE BIOLOGY FOR MEDICINE “BIO.FOR.ME”</t>
  </si>
  <si>
    <t>FONDAZIONE C.I.V.E.S.</t>
  </si>
  <si>
    <t>FONDAZIONE DONNAREGINA PER LE ARTI CONTEMPORANEE</t>
  </si>
  <si>
    <t>FONDAZIONE IFEL CAMPANIA – “ISTITUTO PER LA FINANZA E L’ECONOMIA LOCALE DELLA CAMPANIA”</t>
  </si>
  <si>
    <t>FONDAZIONE POL.I.S. - POLITICHE INTEGRATE DI SICUREZZA</t>
  </si>
  <si>
    <t>FONDAZIONE PREMIO CIMITILE</t>
  </si>
  <si>
    <t>FONDAZIONE "PREMIO ISCHIA - GIUSEPPE VALENTINO"</t>
  </si>
  <si>
    <t>FONDAZIONE UNIVERSITARIA DELL’UNIVERSITÀ DI SALERNO</t>
  </si>
  <si>
    <t>LA FONDAZIONE CAMPANIA DEI FESTIVAL</t>
  </si>
  <si>
    <t>MAGNA GRAECIA SVILUPPO S.CONS. A R.L.</t>
  </si>
  <si>
    <t>PENISOLAZZURRA S.R.L. IN LIQUIDAZIONE</t>
  </si>
  <si>
    <t>Solofra servizi S.p.A.</t>
  </si>
  <si>
    <t>SVILUPPO SELE TANAGRO S.R.L.</t>
  </si>
  <si>
    <t>2016</t>
  </si>
  <si>
    <t xml:space="preserve">   Si ricorda che il file verrà così memorizzato C:\Documenti:\2016150xxxxxxxx_fin.xls </t>
  </si>
  <si>
    <t xml:space="preserve">Spedire quest'ultimo file per posta elettronica all'indirizzo PEC: nucleocpt@pec.regione.campania.it </t>
  </si>
  <si>
    <t>Il file generato viene automaticamente salvato e nominato nella posizione:  C:\Documenti:\2016150xxxxxxxx_fin.xls     
( il file così rinominato non deve essere riutilizzato, ma spedito al NRCPT allegandolo all' e-mail )</t>
  </si>
  <si>
    <t>In assenza di  un indirizzo PEC il modello dovrà essere inviato, firmato e timbrato, a REGIONE CAMPANIA – UOD 55.13.03. PROGRAMMAZIONE FINANZIARIA ED ECONOMICA – CONTI PUBBLICI TERRITORIALI – CENTRO DIREZIONALE IS.C/5 -80143 NAPOLI e anticipato per posta ellettronica all'indirizzo nucleocpt@regione.campania.it</t>
  </si>
</sst>
</file>

<file path=xl/styles.xml><?xml version="1.0" encoding="utf-8"?>
<styleSheet xmlns="http://schemas.openxmlformats.org/spreadsheetml/2006/main">
  <numFmts count="6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General_)"/>
    <numFmt numFmtId="189" formatCode="0.0"/>
    <numFmt numFmtId="190" formatCode="#,##0.0"/>
    <numFmt numFmtId="191" formatCode="&quot;€&quot;\ #,##0.00"/>
    <numFmt numFmtId="192" formatCode="#\ ??/100"/>
    <numFmt numFmtId="193" formatCode="\%"/>
    <numFmt numFmtId="194" formatCode="\ \ \%"/>
    <numFmt numFmtId="195" formatCode="0.00000%"/>
    <numFmt numFmtId="196" formatCode="############"/>
    <numFmt numFmtId="197" formatCode="#,##0.000"/>
    <numFmt numFmtId="198" formatCode="[$€-2]\ #.##000_);[Red]\([$€-2]\ #.##000\)"/>
    <numFmt numFmtId="199" formatCode="&quot;€&quot;\ #,##0"/>
    <numFmt numFmtId="200" formatCode="[$-410]dddd\ d\ mmmm\ yyyy"/>
    <numFmt numFmtId="201" formatCode="h\.mm\.ss"/>
    <numFmt numFmtId="202" formatCode="[&lt;=9999999]####\-####;\(0###\)\ ####\-####"/>
    <numFmt numFmtId="203" formatCode="00000"/>
    <numFmt numFmtId="204" formatCode="###########"/>
    <numFmt numFmtId="205" formatCode="00000000000"/>
    <numFmt numFmtId="206" formatCode="0##\ \ \ #######"/>
    <numFmt numFmtId="207" formatCode="0###\ \ \ #######"/>
    <numFmt numFmtId="208" formatCode="_-* #,##0_-;\-* #,##0_-;_-* &quot;-&quot;??_-;_-@_-"/>
    <numFmt numFmtId="209" formatCode="[$-F800]dddd\,\ mmmm\ dd\,\ yyyy"/>
    <numFmt numFmtId="210" formatCode="0.000"/>
    <numFmt numFmtId="211" formatCode="&quot;€&quot;\ #,##0.0"/>
    <numFmt numFmtId="212" formatCode="#,##0.000_ ;[Red]\-#,##0.000\ "/>
    <numFmt numFmtId="213" formatCode="#################"/>
    <numFmt numFmtId="214" formatCode="#####"/>
    <numFmt numFmtId="215" formatCode="####"/>
    <numFmt numFmtId="216" formatCode="#,##0_ ;[Red]\-#,##0\ "/>
    <numFmt numFmtId="217" formatCode="_-* #,##0.0_-;\-* #,##0.0_-;_-* &quot;-&quot;??_-;_-@_-"/>
    <numFmt numFmtId="218" formatCode="0_ ;[Red]\-0\ "/>
    <numFmt numFmtId="219" formatCode="yyyy"/>
  </numFmts>
  <fonts count="1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10"/>
      <name val="Arial"/>
      <family val="2"/>
    </font>
    <font>
      <b/>
      <sz val="12"/>
      <color indexed="13"/>
      <name val="Arial"/>
      <family val="2"/>
    </font>
    <font>
      <b/>
      <i/>
      <u val="single"/>
      <sz val="11"/>
      <color indexed="10"/>
      <name val="Arial"/>
      <family val="2"/>
    </font>
    <font>
      <i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3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i/>
      <sz val="14"/>
      <color indexed="12"/>
      <name val="Arial"/>
      <family val="2"/>
    </font>
    <font>
      <u val="single"/>
      <sz val="14"/>
      <color indexed="12"/>
      <name val="Arial"/>
      <family val="2"/>
    </font>
    <font>
      <sz val="14"/>
      <name val="Arial"/>
      <family val="2"/>
    </font>
    <font>
      <b/>
      <i/>
      <sz val="12"/>
      <color indexed="12"/>
      <name val="Arial"/>
      <family val="2"/>
    </font>
    <font>
      <sz val="11"/>
      <name val="Arial"/>
      <family val="2"/>
    </font>
    <font>
      <b/>
      <i/>
      <sz val="10"/>
      <color indexed="12"/>
      <name val="Arial"/>
      <family val="2"/>
    </font>
    <font>
      <sz val="18"/>
      <color indexed="10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20"/>
      <name val="Arial Black"/>
      <family val="2"/>
    </font>
    <font>
      <i/>
      <sz val="14"/>
      <color indexed="12"/>
      <name val="Arial"/>
      <family val="2"/>
    </font>
    <font>
      <b/>
      <i/>
      <u val="single"/>
      <sz val="8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14"/>
      <name val="Trebuchet MS"/>
      <family val="2"/>
    </font>
    <font>
      <b/>
      <u val="single"/>
      <sz val="11"/>
      <name val="Trebuchet MS"/>
      <family val="2"/>
    </font>
    <font>
      <b/>
      <i/>
      <sz val="10"/>
      <name val="Trebuchet MS"/>
      <family val="2"/>
    </font>
    <font>
      <b/>
      <sz val="12"/>
      <color indexed="10"/>
      <name val="Trebuchet MS"/>
      <family val="2"/>
    </font>
    <font>
      <i/>
      <sz val="10"/>
      <name val="Trebuchet MS"/>
      <family val="2"/>
    </font>
    <font>
      <b/>
      <i/>
      <sz val="10"/>
      <color indexed="8"/>
      <name val="Arial"/>
      <family val="2"/>
    </font>
    <font>
      <sz val="12"/>
      <name val="Trebuchet MS"/>
      <family val="2"/>
    </font>
    <font>
      <sz val="8"/>
      <name val="Trebuchet MS"/>
      <family val="2"/>
    </font>
    <font>
      <i/>
      <sz val="10"/>
      <color indexed="8"/>
      <name val="Arial"/>
      <family val="2"/>
    </font>
    <font>
      <b/>
      <i/>
      <sz val="12"/>
      <color indexed="10"/>
      <name val="Trebuchet MS"/>
      <family val="2"/>
    </font>
    <font>
      <i/>
      <sz val="12"/>
      <color indexed="10"/>
      <name val="Trebuchet MS"/>
      <family val="2"/>
    </font>
    <font>
      <sz val="12"/>
      <color indexed="10"/>
      <name val="Trebuchet MS"/>
      <family val="2"/>
    </font>
    <font>
      <i/>
      <sz val="10"/>
      <color indexed="10"/>
      <name val="Arial"/>
      <family val="2"/>
    </font>
    <font>
      <b/>
      <sz val="14"/>
      <color indexed="10"/>
      <name val="Trebuchet MS"/>
      <family val="2"/>
    </font>
    <font>
      <i/>
      <sz val="10"/>
      <color indexed="41"/>
      <name val="Trebuchet MS"/>
      <family val="2"/>
    </font>
    <font>
      <b/>
      <i/>
      <sz val="10"/>
      <name val="Arial"/>
      <family val="2"/>
    </font>
    <font>
      <sz val="10"/>
      <color indexed="12"/>
      <name val="MS Sans Serif"/>
      <family val="0"/>
    </font>
    <font>
      <sz val="8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i/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i/>
      <sz val="10"/>
      <color indexed="8"/>
      <name val="Trebuchet MS"/>
      <family val="2"/>
    </font>
    <font>
      <b/>
      <i/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1"/>
      <color indexed="9"/>
      <name val="Arial"/>
      <family val="2"/>
    </font>
    <font>
      <b/>
      <i/>
      <sz val="14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9"/>
      <name val="Arial"/>
      <family val="0"/>
    </font>
    <font>
      <b/>
      <i/>
      <sz val="14"/>
      <color indexed="10"/>
      <name val="Arial"/>
      <family val="0"/>
    </font>
    <font>
      <b/>
      <sz val="20"/>
      <color indexed="8"/>
      <name val="English157 BT"/>
      <family val="0"/>
    </font>
    <font>
      <b/>
      <sz val="16"/>
      <color indexed="8"/>
      <name val="AvantGarde Bk BT"/>
      <family val="0"/>
    </font>
    <font>
      <b/>
      <sz val="12"/>
      <color indexed="8"/>
      <name val="AvantGarde Bk BT"/>
      <family val="0"/>
    </font>
    <font>
      <b/>
      <sz val="12"/>
      <color indexed="8"/>
      <name val="Times New Roman"/>
      <family val="0"/>
    </font>
    <font>
      <b/>
      <sz val="22"/>
      <color indexed="8"/>
      <name val="Arial"/>
      <family val="0"/>
    </font>
    <font>
      <b/>
      <sz val="20"/>
      <color indexed="8"/>
      <name val="Arial"/>
      <family val="0"/>
    </font>
    <font>
      <sz val="24"/>
      <color indexed="8"/>
      <name val="English157 BT"/>
      <family val="0"/>
    </font>
    <font>
      <sz val="11"/>
      <color indexed="8"/>
      <name val="English157 BT"/>
      <family val="0"/>
    </font>
    <font>
      <b/>
      <sz val="24"/>
      <color indexed="9"/>
      <name val="Arial"/>
      <family val="0"/>
    </font>
    <font>
      <b/>
      <i/>
      <sz val="8"/>
      <color indexed="9"/>
      <name val="Verdana"/>
      <family val="0"/>
    </font>
    <font>
      <sz val="14"/>
      <color indexed="8"/>
      <name val="Arial"/>
      <family val="0"/>
    </font>
    <font>
      <b/>
      <i/>
      <sz val="12"/>
      <color indexed="10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i/>
      <sz val="11"/>
      <color indexed="10"/>
      <name val="Arial"/>
      <family val="0"/>
    </font>
    <font>
      <sz val="11"/>
      <color indexed="8"/>
      <name val="Arial"/>
      <family val="0"/>
    </font>
    <font>
      <i/>
      <u val="single"/>
      <sz val="10"/>
      <color indexed="8"/>
      <name val="Arial"/>
      <family val="0"/>
    </font>
    <font>
      <i/>
      <sz val="14"/>
      <color indexed="10"/>
      <name val="Arial"/>
      <family val="0"/>
    </font>
    <font>
      <b/>
      <sz val="10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3" fillId="19" borderId="1" applyNumberFormat="0" applyAlignment="0" applyProtection="0"/>
    <xf numFmtId="0" fontId="124" fillId="0" borderId="2" applyNumberFormat="0" applyFill="0" applyAlignment="0" applyProtection="0"/>
    <xf numFmtId="0" fontId="125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2" fillId="26" borderId="0" applyNumberFormat="0" applyBorder="0" applyAlignment="0" applyProtection="0"/>
    <xf numFmtId="0" fontId="12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7" fillId="28" borderId="0" applyNumberFormat="0" applyBorder="0" applyAlignment="0" applyProtection="0"/>
    <xf numFmtId="0" fontId="49" fillId="0" borderId="0">
      <alignment/>
      <protection/>
    </xf>
    <xf numFmtId="0" fontId="0" fillId="29" borderId="4" applyNumberFormat="0" applyFont="0" applyAlignment="0" applyProtection="0"/>
    <xf numFmtId="0" fontId="128" fillId="19" borderId="5" applyNumberFormat="0" applyAlignment="0" applyProtection="0"/>
    <xf numFmtId="9" fontId="0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6" applyNumberFormat="0" applyFill="0" applyAlignment="0" applyProtection="0"/>
    <xf numFmtId="0" fontId="133" fillId="0" borderId="7" applyNumberFormat="0" applyFill="0" applyAlignment="0" applyProtection="0"/>
    <xf numFmtId="0" fontId="134" fillId="0" borderId="8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6" fillId="30" borderId="0" applyNumberFormat="0" applyBorder="0" applyAlignment="0" applyProtection="0"/>
    <xf numFmtId="0" fontId="13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wrapText="1"/>
      <protection/>
    </xf>
    <xf numFmtId="0" fontId="4" fillId="32" borderId="11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 wrapText="1"/>
      <protection/>
    </xf>
    <xf numFmtId="0" fontId="4" fillId="32" borderId="0" xfId="0" applyFont="1" applyFill="1" applyBorder="1" applyAlignment="1" applyProtection="1">
      <alignment wrapText="1"/>
      <protection/>
    </xf>
    <xf numFmtId="0" fontId="4" fillId="32" borderId="12" xfId="0" applyFont="1" applyFill="1" applyBorder="1" applyAlignment="1" applyProtection="1">
      <alignment wrapText="1"/>
      <protection/>
    </xf>
    <xf numFmtId="0" fontId="6" fillId="32" borderId="0" xfId="0" applyFont="1" applyFill="1" applyBorder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0" fontId="5" fillId="34" borderId="10" xfId="0" applyFont="1" applyFill="1" applyBorder="1" applyAlignment="1" applyProtection="1">
      <alignment wrapText="1"/>
      <protection/>
    </xf>
    <xf numFmtId="0" fontId="8" fillId="34" borderId="11" xfId="0" applyFont="1" applyFill="1" applyBorder="1" applyAlignment="1" applyProtection="1">
      <alignment/>
      <protection/>
    </xf>
    <xf numFmtId="0" fontId="12" fillId="34" borderId="11" xfId="0" applyFont="1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 wrapText="1"/>
      <protection/>
    </xf>
    <xf numFmtId="0" fontId="5" fillId="34" borderId="0" xfId="0" applyFont="1" applyFill="1" applyBorder="1" applyAlignment="1" applyProtection="1">
      <alignment wrapText="1"/>
      <protection/>
    </xf>
    <xf numFmtId="0" fontId="4" fillId="10" borderId="13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wrapText="1"/>
      <protection/>
    </xf>
    <xf numFmtId="0" fontId="4" fillId="34" borderId="12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15" fillId="35" borderId="0" xfId="0" applyFont="1" applyFill="1" applyBorder="1" applyAlignment="1" applyProtection="1">
      <alignment horizontal="right" wrapText="1"/>
      <protection/>
    </xf>
    <xf numFmtId="0" fontId="16" fillId="34" borderId="0" xfId="0" applyFont="1" applyFill="1" applyBorder="1" applyAlignment="1" applyProtection="1">
      <alignment horizontal="left" vertical="center"/>
      <protection/>
    </xf>
    <xf numFmtId="0" fontId="17" fillId="34" borderId="0" xfId="0" applyFont="1" applyFill="1" applyBorder="1" applyAlignment="1" applyProtection="1">
      <alignment horizontal="right" wrapText="1"/>
      <protection/>
    </xf>
    <xf numFmtId="0" fontId="19" fillId="34" borderId="0" xfId="0" applyFont="1" applyFill="1" applyBorder="1" applyAlignment="1" applyProtection="1">
      <alignment wrapText="1"/>
      <protection/>
    </xf>
    <xf numFmtId="0" fontId="16" fillId="34" borderId="0" xfId="0" applyFont="1" applyFill="1" applyBorder="1" applyAlignment="1" applyProtection="1">
      <alignment horizontal="left"/>
      <protection/>
    </xf>
    <xf numFmtId="0" fontId="16" fillId="34" borderId="0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horizontal="right" wrapText="1"/>
      <protection/>
    </xf>
    <xf numFmtId="0" fontId="19" fillId="34" borderId="0" xfId="0" applyFont="1" applyFill="1" applyBorder="1" applyAlignment="1" applyProtection="1">
      <alignment horizontal="left" wrapText="1"/>
      <protection/>
    </xf>
    <xf numFmtId="0" fontId="4" fillId="34" borderId="0" xfId="0" applyFont="1" applyFill="1" applyBorder="1" applyAlignment="1" applyProtection="1">
      <alignment horizontal="center" wrapText="1"/>
      <protection/>
    </xf>
    <xf numFmtId="0" fontId="15" fillId="35" borderId="0" xfId="0" applyFont="1" applyFill="1" applyBorder="1" applyAlignment="1" applyProtection="1">
      <alignment horizontal="center" wrapText="1"/>
      <protection/>
    </xf>
    <xf numFmtId="0" fontId="16" fillId="34" borderId="0" xfId="0" applyFont="1" applyFill="1" applyBorder="1" applyAlignment="1" applyProtection="1">
      <alignment horizontal="left" wrapText="1"/>
      <protection/>
    </xf>
    <xf numFmtId="0" fontId="12" fillId="34" borderId="0" xfId="0" applyFont="1" applyFill="1" applyBorder="1" applyAlignment="1" applyProtection="1">
      <alignment horizontal="left"/>
      <protection/>
    </xf>
    <xf numFmtId="0" fontId="22" fillId="34" borderId="0" xfId="0" applyFont="1" applyFill="1" applyBorder="1" applyAlignment="1" applyProtection="1">
      <alignment horizontal="left" wrapText="1"/>
      <protection/>
    </xf>
    <xf numFmtId="0" fontId="23" fillId="34" borderId="12" xfId="0" applyFont="1" applyFill="1" applyBorder="1" applyAlignment="1" applyProtection="1">
      <alignment wrapText="1"/>
      <protection/>
    </xf>
    <xf numFmtId="0" fontId="24" fillId="34" borderId="0" xfId="0" applyFont="1" applyFill="1" applyBorder="1" applyAlignment="1" applyProtection="1">
      <alignment horizontal="center" wrapText="1"/>
      <protection/>
    </xf>
    <xf numFmtId="0" fontId="23" fillId="34" borderId="0" xfId="0" applyFont="1" applyFill="1" applyBorder="1" applyAlignment="1" applyProtection="1">
      <alignment wrapText="1"/>
      <protection/>
    </xf>
    <xf numFmtId="0" fontId="23" fillId="33" borderId="0" xfId="0" applyFont="1" applyFill="1" applyBorder="1" applyAlignment="1" applyProtection="1">
      <alignment wrapText="1"/>
      <protection/>
    </xf>
    <xf numFmtId="0" fontId="23" fillId="34" borderId="0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 wrapText="1"/>
      <protection/>
    </xf>
    <xf numFmtId="0" fontId="23" fillId="34" borderId="0" xfId="0" applyFont="1" applyFill="1" applyBorder="1" applyAlignment="1" applyProtection="1">
      <alignment horizontal="right" wrapText="1"/>
      <protection/>
    </xf>
    <xf numFmtId="0" fontId="25" fillId="34" borderId="0" xfId="0" applyFont="1" applyFill="1" applyBorder="1" applyAlignment="1" applyProtection="1">
      <alignment wrapText="1"/>
      <protection/>
    </xf>
    <xf numFmtId="0" fontId="4" fillId="34" borderId="14" xfId="0" applyFont="1" applyFill="1" applyBorder="1" applyAlignment="1" applyProtection="1">
      <alignment wrapText="1"/>
      <protection/>
    </xf>
    <xf numFmtId="0" fontId="4" fillId="34" borderId="15" xfId="0" applyFont="1" applyFill="1" applyBorder="1" applyAlignment="1" applyProtection="1">
      <alignment horizontal="right" wrapText="1"/>
      <protection/>
    </xf>
    <xf numFmtId="0" fontId="4" fillId="34" borderId="15" xfId="0" applyFont="1" applyFill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19" fillId="34" borderId="0" xfId="0" applyFont="1" applyFill="1" applyAlignment="1" applyProtection="1">
      <alignment vertical="center"/>
      <protection/>
    </xf>
    <xf numFmtId="0" fontId="21" fillId="34" borderId="0" xfId="0" applyFont="1" applyFill="1" applyBorder="1" applyAlignment="1" applyProtection="1">
      <alignment horizontal="right" vertical="center"/>
      <protection/>
    </xf>
    <xf numFmtId="49" fontId="5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36" fillId="34" borderId="0" xfId="0" applyFont="1" applyFill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34" borderId="15" xfId="0" applyFont="1" applyFill="1" applyBorder="1" applyAlignment="1" applyProtection="1">
      <alignment vertical="center"/>
      <protection/>
    </xf>
    <xf numFmtId="0" fontId="36" fillId="34" borderId="15" xfId="0" applyFont="1" applyFill="1" applyBorder="1" applyAlignment="1" applyProtection="1">
      <alignment horizontal="right" vertical="center"/>
      <protection/>
    </xf>
    <xf numFmtId="0" fontId="36" fillId="34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27" fillId="34" borderId="0" xfId="0" applyFont="1" applyFill="1" applyBorder="1" applyAlignment="1" applyProtection="1">
      <alignment horizontal="left" vertical="center"/>
      <protection/>
    </xf>
    <xf numFmtId="0" fontId="21" fillId="34" borderId="0" xfId="0" applyFont="1" applyFill="1" applyBorder="1" applyAlignment="1" applyProtection="1">
      <alignment horizontal="center" vertical="center"/>
      <protection/>
    </xf>
    <xf numFmtId="0" fontId="21" fillId="34" borderId="0" xfId="0" applyFont="1" applyFill="1" applyBorder="1" applyAlignment="1" applyProtection="1">
      <alignment horizontal="left" vertical="center"/>
      <protection/>
    </xf>
    <xf numFmtId="49" fontId="16" fillId="34" borderId="0" xfId="0" applyNumberFormat="1" applyFont="1" applyFill="1" applyBorder="1" applyAlignment="1" applyProtection="1">
      <alignment horizontal="left" vertical="center"/>
      <protection locked="0"/>
    </xf>
    <xf numFmtId="49" fontId="36" fillId="34" borderId="0" xfId="0" applyNumberFormat="1" applyFont="1" applyFill="1" applyBorder="1" applyAlignment="1" applyProtection="1">
      <alignment horizontal="center" vertical="center" wrapText="1"/>
      <protection/>
    </xf>
    <xf numFmtId="0" fontId="36" fillId="34" borderId="12" xfId="0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 applyProtection="1">
      <alignment horizontal="right" vertical="center" wrapText="1"/>
      <protection/>
    </xf>
    <xf numFmtId="49" fontId="38" fillId="34" borderId="0" xfId="0" applyNumberFormat="1" applyFont="1" applyFill="1" applyBorder="1" applyAlignment="1" applyProtection="1">
      <alignment horizontal="right" vertical="center" wrapText="1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horizontal="right" vertical="center"/>
      <protection/>
    </xf>
    <xf numFmtId="49" fontId="38" fillId="34" borderId="0" xfId="0" applyNumberFormat="1" applyFont="1" applyFill="1" applyBorder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vertical="center" wrapText="1"/>
      <protection locked="0"/>
    </xf>
    <xf numFmtId="49" fontId="2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7" fillId="34" borderId="17" xfId="0" applyFont="1" applyFill="1" applyBorder="1" applyAlignment="1" applyProtection="1">
      <alignment horizontal="left" vertical="center"/>
      <protection locked="0"/>
    </xf>
    <xf numFmtId="0" fontId="36" fillId="34" borderId="18" xfId="0" applyFont="1" applyFill="1" applyBorder="1" applyAlignment="1" applyProtection="1">
      <alignment horizontal="right" vertical="center"/>
      <protection/>
    </xf>
    <xf numFmtId="0" fontId="27" fillId="34" borderId="19" xfId="0" applyFont="1" applyFill="1" applyBorder="1" applyAlignment="1" applyProtection="1">
      <alignment horizontal="center" vertical="center" wrapText="1"/>
      <protection locked="0"/>
    </xf>
    <xf numFmtId="203" fontId="27" fillId="0" borderId="16" xfId="0" applyNumberFormat="1" applyFont="1" applyFill="1" applyBorder="1" applyAlignment="1" applyProtection="1">
      <alignment horizontal="left" vertical="center"/>
      <protection locked="0"/>
    </xf>
    <xf numFmtId="206" fontId="27" fillId="0" borderId="13" xfId="0" applyNumberFormat="1" applyFont="1" applyFill="1" applyBorder="1" applyAlignment="1" applyProtection="1">
      <alignment horizontal="left" vertical="center"/>
      <protection locked="0"/>
    </xf>
    <xf numFmtId="49" fontId="2" fillId="0" borderId="13" xfId="36" applyNumberFormat="1" applyFont="1" applyFill="1" applyBorder="1" applyAlignment="1" applyProtection="1">
      <alignment vertical="center" wrapText="1"/>
      <protection locked="0"/>
    </xf>
    <xf numFmtId="0" fontId="36" fillId="34" borderId="0" xfId="0" applyFont="1" applyFill="1" applyBorder="1" applyAlignment="1" applyProtection="1">
      <alignment vertical="center" wrapText="1"/>
      <protection/>
    </xf>
    <xf numFmtId="0" fontId="27" fillId="0" borderId="13" xfId="0" applyNumberFormat="1" applyFont="1" applyFill="1" applyBorder="1" applyAlignment="1" applyProtection="1">
      <alignment vertical="top" wrapText="1"/>
      <protection locked="0"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0" xfId="0" applyFont="1" applyFill="1" applyAlignment="1" applyProtection="1">
      <alignment vertical="center"/>
      <protection/>
    </xf>
    <xf numFmtId="0" fontId="27" fillId="34" borderId="17" xfId="0" applyFont="1" applyFill="1" applyBorder="1" applyAlignment="1" applyProtection="1">
      <alignment horizontal="right" vertical="center"/>
      <protection locked="0"/>
    </xf>
    <xf numFmtId="0" fontId="16" fillId="34" borderId="0" xfId="0" applyFont="1" applyFill="1" applyBorder="1" applyAlignment="1" applyProtection="1">
      <alignment horizontal="center"/>
      <protection/>
    </xf>
    <xf numFmtId="0" fontId="16" fillId="34" borderId="20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vertical="top" wrapText="1"/>
      <protection locked="0"/>
    </xf>
    <xf numFmtId="0" fontId="21" fillId="34" borderId="0" xfId="0" applyFont="1" applyFill="1" applyBorder="1" applyAlignment="1" applyProtection="1">
      <alignment horizontal="center" vertical="center"/>
      <protection locked="0"/>
    </xf>
    <xf numFmtId="0" fontId="27" fillId="34" borderId="13" xfId="0" applyFont="1" applyFill="1" applyBorder="1" applyAlignment="1" applyProtection="1">
      <alignment horizontal="center" vertical="center" wrapText="1"/>
      <protection locked="0"/>
    </xf>
    <xf numFmtId="0" fontId="16" fillId="34" borderId="0" xfId="0" applyFont="1" applyFill="1" applyAlignment="1" applyProtection="1">
      <alignment horizontal="left" vertical="center"/>
      <protection/>
    </xf>
    <xf numFmtId="0" fontId="12" fillId="34" borderId="0" xfId="0" applyFont="1" applyFill="1" applyBorder="1" applyAlignment="1" applyProtection="1">
      <alignment horizontal="right" vertical="center"/>
      <protection/>
    </xf>
    <xf numFmtId="0" fontId="16" fillId="34" borderId="0" xfId="0" applyFont="1" applyFill="1" applyAlignment="1" applyProtection="1">
      <alignment horizontal="left" vertical="center" wrapText="1"/>
      <protection/>
    </xf>
    <xf numFmtId="0" fontId="16" fillId="34" borderId="0" xfId="0" applyFont="1" applyFill="1" applyAlignment="1" applyProtection="1">
      <alignment horizontal="right" vertical="top"/>
      <protection/>
    </xf>
    <xf numFmtId="0" fontId="16" fillId="34" borderId="0" xfId="0" applyFont="1" applyFill="1" applyAlignment="1" applyProtection="1">
      <alignment horizontal="center" vertical="top"/>
      <protection/>
    </xf>
    <xf numFmtId="0" fontId="16" fillId="34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7" fillId="34" borderId="13" xfId="0" applyFont="1" applyFill="1" applyBorder="1" applyAlignment="1" applyProtection="1">
      <alignment vertical="center" wrapText="1"/>
      <protection/>
    </xf>
    <xf numFmtId="49" fontId="27" fillId="0" borderId="13" xfId="0" applyNumberFormat="1" applyFont="1" applyFill="1" applyBorder="1" applyAlignment="1" applyProtection="1">
      <alignment horizontal="left" vertical="center"/>
      <protection locked="0"/>
    </xf>
    <xf numFmtId="0" fontId="36" fillId="34" borderId="0" xfId="0" applyFont="1" applyFill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right" vertical="center"/>
      <protection/>
    </xf>
    <xf numFmtId="0" fontId="36" fillId="0" borderId="0" xfId="0" applyFont="1" applyFill="1" applyBorder="1" applyAlignment="1" applyProtection="1">
      <alignment vertical="center" wrapText="1"/>
      <protection/>
    </xf>
    <xf numFmtId="0" fontId="36" fillId="0" borderId="0" xfId="0" applyFont="1" applyFill="1" applyAlignment="1" applyProtection="1">
      <alignment horizontal="right" vertical="center"/>
      <protection/>
    </xf>
    <xf numFmtId="0" fontId="36" fillId="0" borderId="0" xfId="0" applyFont="1" applyFill="1" applyAlignment="1" applyProtection="1">
      <alignment vertical="center" wrapText="1"/>
      <protection/>
    </xf>
    <xf numFmtId="209" fontId="42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03" fontId="27" fillId="34" borderId="0" xfId="0" applyNumberFormat="1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 vertical="top"/>
      <protection/>
    </xf>
    <xf numFmtId="0" fontId="27" fillId="34" borderId="15" xfId="0" applyFont="1" applyFill="1" applyBorder="1" applyAlignment="1" applyProtection="1">
      <alignment vertical="center" wrapText="1"/>
      <protection/>
    </xf>
    <xf numFmtId="9" fontId="16" fillId="34" borderId="0" xfId="0" applyNumberFormat="1" applyFont="1" applyFill="1" applyBorder="1" applyAlignment="1" applyProtection="1">
      <alignment horizontal="left"/>
      <protection locked="0"/>
    </xf>
    <xf numFmtId="0" fontId="0" fillId="36" borderId="0" xfId="0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7" fillId="36" borderId="0" xfId="0" applyFont="1" applyFill="1" applyBorder="1" applyAlignment="1" applyProtection="1">
      <alignment horizontal="right"/>
      <protection/>
    </xf>
    <xf numFmtId="1" fontId="27" fillId="36" borderId="0" xfId="0" applyNumberFormat="1" applyFont="1" applyFill="1" applyBorder="1" applyAlignment="1" applyProtection="1">
      <alignment horizontal="center"/>
      <protection/>
    </xf>
    <xf numFmtId="0" fontId="27" fillId="36" borderId="0" xfId="0" applyFont="1" applyFill="1" applyBorder="1" applyAlignment="1" applyProtection="1">
      <alignment/>
      <protection/>
    </xf>
    <xf numFmtId="0" fontId="34" fillId="36" borderId="0" xfId="0" applyFont="1" applyFill="1" applyBorder="1" applyAlignment="1" applyProtection="1">
      <alignment/>
      <protection/>
    </xf>
    <xf numFmtId="0" fontId="31" fillId="36" borderId="0" xfId="0" applyFont="1" applyFill="1" applyBorder="1" applyAlignment="1" applyProtection="1">
      <alignment/>
      <protection/>
    </xf>
    <xf numFmtId="0" fontId="30" fillId="36" borderId="0" xfId="0" applyFont="1" applyFill="1" applyBorder="1" applyAlignment="1" applyProtection="1">
      <alignment/>
      <protection/>
    </xf>
    <xf numFmtId="0" fontId="32" fillId="36" borderId="0" xfId="0" applyFont="1" applyFill="1" applyBorder="1" applyAlignment="1" applyProtection="1">
      <alignment horizontal="left"/>
      <protection/>
    </xf>
    <xf numFmtId="0" fontId="30" fillId="36" borderId="0" xfId="0" applyFont="1" applyFill="1" applyBorder="1" applyAlignment="1" applyProtection="1" quotePrefix="1">
      <alignment horizontal="left"/>
      <protection/>
    </xf>
    <xf numFmtId="0" fontId="31" fillId="0" borderId="0" xfId="0" applyFont="1" applyBorder="1" applyAlignment="1" applyProtection="1">
      <alignment/>
      <protection/>
    </xf>
    <xf numFmtId="0" fontId="47" fillId="36" borderId="0" xfId="0" applyFont="1" applyFill="1" applyBorder="1" applyAlignment="1" applyProtection="1">
      <alignment/>
      <protection/>
    </xf>
    <xf numFmtId="0" fontId="48" fillId="36" borderId="0" xfId="0" applyFont="1" applyFill="1" applyBorder="1" applyAlignment="1" applyProtection="1">
      <alignment/>
      <protection/>
    </xf>
    <xf numFmtId="0" fontId="5" fillId="36" borderId="0" xfId="0" applyFont="1" applyFill="1" applyBorder="1" applyAlignment="1" applyProtection="1">
      <alignment/>
      <protection/>
    </xf>
    <xf numFmtId="0" fontId="4" fillId="10" borderId="17" xfId="0" applyFont="1" applyFill="1" applyBorder="1" applyAlignment="1" applyProtection="1">
      <alignment wrapText="1"/>
      <protection/>
    </xf>
    <xf numFmtId="0" fontId="0" fillId="37" borderId="0" xfId="0" applyFill="1" applyBorder="1" applyAlignment="1" applyProtection="1">
      <alignment/>
      <protection/>
    </xf>
    <xf numFmtId="0" fontId="5" fillId="37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8" fillId="32" borderId="0" xfId="0" applyFont="1" applyFill="1" applyBorder="1" applyAlignment="1" applyProtection="1">
      <alignment horizontal="center" vertical="center"/>
      <protection/>
    </xf>
    <xf numFmtId="0" fontId="25" fillId="32" borderId="0" xfId="0" applyFont="1" applyFill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8" fillId="32" borderId="0" xfId="0" applyFont="1" applyFill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3" fillId="37" borderId="10" xfId="0" applyFont="1" applyFill="1" applyBorder="1" applyAlignment="1" applyProtection="1">
      <alignment/>
      <protection/>
    </xf>
    <xf numFmtId="0" fontId="0" fillId="37" borderId="11" xfId="0" applyFill="1" applyBorder="1" applyAlignment="1" applyProtection="1">
      <alignment/>
      <protection/>
    </xf>
    <xf numFmtId="0" fontId="0" fillId="37" borderId="22" xfId="0" applyFill="1" applyBorder="1" applyAlignment="1" applyProtection="1">
      <alignment/>
      <protection/>
    </xf>
    <xf numFmtId="0" fontId="23" fillId="37" borderId="12" xfId="0" applyFont="1" applyFill="1" applyBorder="1" applyAlignment="1" applyProtection="1">
      <alignment/>
      <protection/>
    </xf>
    <xf numFmtId="0" fontId="0" fillId="37" borderId="20" xfId="0" applyFill="1" applyBorder="1" applyAlignment="1" applyProtection="1">
      <alignment/>
      <protection/>
    </xf>
    <xf numFmtId="0" fontId="23" fillId="37" borderId="14" xfId="0" applyFont="1" applyFill="1" applyBorder="1" applyAlignment="1" applyProtection="1">
      <alignment/>
      <protection/>
    </xf>
    <xf numFmtId="0" fontId="0" fillId="37" borderId="15" xfId="0" applyFill="1" applyBorder="1" applyAlignment="1" applyProtection="1">
      <alignment/>
      <protection/>
    </xf>
    <xf numFmtId="0" fontId="0" fillId="37" borderId="23" xfId="0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9" fontId="29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35" fillId="37" borderId="17" xfId="0" applyFont="1" applyFill="1" applyBorder="1" applyAlignment="1" applyProtection="1">
      <alignment/>
      <protection/>
    </xf>
    <xf numFmtId="0" fontId="0" fillId="37" borderId="18" xfId="0" applyFill="1" applyBorder="1" applyAlignment="1" applyProtection="1">
      <alignment/>
      <protection/>
    </xf>
    <xf numFmtId="0" fontId="23" fillId="37" borderId="18" xfId="0" applyFont="1" applyFill="1" applyBorder="1" applyAlignment="1" applyProtection="1">
      <alignment/>
      <protection/>
    </xf>
    <xf numFmtId="0" fontId="35" fillId="37" borderId="18" xfId="0" applyFont="1" applyFill="1" applyBorder="1" applyAlignment="1" applyProtection="1">
      <alignment/>
      <protection/>
    </xf>
    <xf numFmtId="0" fontId="23" fillId="37" borderId="19" xfId="0" applyFont="1" applyFill="1" applyBorder="1" applyAlignment="1" applyProtection="1">
      <alignment/>
      <protection/>
    </xf>
    <xf numFmtId="49" fontId="27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50" fillId="34" borderId="10" xfId="0" applyFont="1" applyFill="1" applyBorder="1" applyAlignment="1" applyProtection="1">
      <alignment vertical="center"/>
      <protection/>
    </xf>
    <xf numFmtId="49" fontId="52" fillId="34" borderId="22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49" fontId="52" fillId="34" borderId="12" xfId="0" applyNumberFormat="1" applyFont="1" applyFill="1" applyBorder="1" applyAlignment="1" applyProtection="1">
      <alignment horizontal="left" vertical="center"/>
      <protection/>
    </xf>
    <xf numFmtId="0" fontId="50" fillId="34" borderId="20" xfId="0" applyFont="1" applyFill="1" applyBorder="1" applyAlignment="1" applyProtection="1">
      <alignment horizontal="left" vertical="center"/>
      <protection/>
    </xf>
    <xf numFmtId="0" fontId="50" fillId="0" borderId="0" xfId="0" applyFont="1" applyFill="1" applyBorder="1" applyAlignment="1" applyProtection="1">
      <alignment horizontal="center" vertical="top"/>
      <protection/>
    </xf>
    <xf numFmtId="0" fontId="50" fillId="0" borderId="0" xfId="0" applyFont="1" applyFill="1" applyBorder="1" applyAlignment="1" applyProtection="1">
      <alignment horizontal="right" vertical="top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3" fillId="34" borderId="12" xfId="0" applyFont="1" applyFill="1" applyBorder="1" applyAlignment="1" applyProtection="1">
      <alignment horizontal="right" vertical="center"/>
      <protection/>
    </xf>
    <xf numFmtId="49" fontId="52" fillId="34" borderId="20" xfId="0" applyNumberFormat="1" applyFont="1" applyFill="1" applyBorder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/>
      <protection/>
    </xf>
    <xf numFmtId="0" fontId="54" fillId="34" borderId="12" xfId="0" applyFont="1" applyFill="1" applyBorder="1" applyAlignment="1" applyProtection="1">
      <alignment horizontal="center" vertical="center" wrapText="1"/>
      <protection/>
    </xf>
    <xf numFmtId="0" fontId="55" fillId="34" borderId="20" xfId="0" applyFont="1" applyFill="1" applyBorder="1" applyAlignment="1" applyProtection="1">
      <alignment horizontal="center" vertical="center" wrapText="1"/>
      <protection/>
    </xf>
    <xf numFmtId="0" fontId="52" fillId="34" borderId="14" xfId="0" applyFont="1" applyFill="1" applyBorder="1" applyAlignment="1" applyProtection="1">
      <alignment horizontal="center" vertical="center" wrapText="1"/>
      <protection/>
    </xf>
    <xf numFmtId="0" fontId="56" fillId="34" borderId="23" xfId="0" applyFont="1" applyFill="1" applyBorder="1" applyAlignment="1" applyProtection="1">
      <alignment horizontal="center" vertical="center" wrapText="1"/>
      <protection/>
    </xf>
    <xf numFmtId="0" fontId="57" fillId="34" borderId="10" xfId="0" applyFont="1" applyFill="1" applyBorder="1" applyAlignment="1" applyProtection="1">
      <alignment horizontal="left" vertical="center"/>
      <protection/>
    </xf>
    <xf numFmtId="0" fontId="50" fillId="34" borderId="24" xfId="0" applyFont="1" applyFill="1" applyBorder="1" applyAlignment="1" applyProtection="1">
      <alignment horizontal="justify" vertical="center" wrapText="1"/>
      <protection/>
    </xf>
    <xf numFmtId="3" fontId="52" fillId="34" borderId="25" xfId="0" applyNumberFormat="1" applyFont="1" applyFill="1" applyBorder="1" applyAlignment="1" applyProtection="1">
      <alignment horizontal="right" vertical="center"/>
      <protection/>
    </xf>
    <xf numFmtId="0" fontId="59" fillId="34" borderId="24" xfId="48" applyFont="1" applyFill="1" applyBorder="1" applyAlignment="1" applyProtection="1">
      <alignment vertical="center" wrapText="1"/>
      <protection/>
    </xf>
    <xf numFmtId="3" fontId="52" fillId="0" borderId="25" xfId="0" applyNumberFormat="1" applyFont="1" applyFill="1" applyBorder="1" applyAlignment="1" applyProtection="1">
      <alignment horizontal="right" vertical="center"/>
      <protection locked="0"/>
    </xf>
    <xf numFmtId="0" fontId="31" fillId="0" borderId="0" xfId="0" applyFont="1" applyAlignment="1" applyProtection="1">
      <alignment vertical="center"/>
      <protection/>
    </xf>
    <xf numFmtId="0" fontId="43" fillId="34" borderId="24" xfId="48" applyFont="1" applyFill="1" applyBorder="1" applyAlignment="1" applyProtection="1">
      <alignment horizontal="right" vertical="center" wrapText="1"/>
      <protection/>
    </xf>
    <xf numFmtId="3" fontId="60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61" fillId="0" borderId="0" xfId="0" applyFont="1" applyAlignment="1" applyProtection="1">
      <alignment horizontal="left" vertical="center"/>
      <protection/>
    </xf>
    <xf numFmtId="3" fontId="60" fillId="34" borderId="25" xfId="0" applyNumberFormat="1" applyFont="1" applyFill="1" applyBorder="1" applyAlignment="1" applyProtection="1">
      <alignment horizontal="right" vertical="center"/>
      <protection/>
    </xf>
    <xf numFmtId="0" fontId="62" fillId="34" borderId="24" xfId="48" applyFont="1" applyFill="1" applyBorder="1" applyAlignment="1" applyProtection="1">
      <alignment vertical="center" wrapText="1"/>
      <protection/>
    </xf>
    <xf numFmtId="0" fontId="21" fillId="0" borderId="0" xfId="0" applyFont="1" applyAlignment="1" applyProtection="1">
      <alignment vertical="center"/>
      <protection/>
    </xf>
    <xf numFmtId="0" fontId="63" fillId="34" borderId="26" xfId="0" applyFont="1" applyFill="1" applyBorder="1" applyAlignment="1" applyProtection="1">
      <alignment horizontal="right" vertical="center" wrapText="1"/>
      <protection/>
    </xf>
    <xf numFmtId="199" fontId="57" fillId="34" borderId="27" xfId="0" applyNumberFormat="1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 applyProtection="1">
      <alignment horizontal="right" vertical="center" wrapText="1"/>
      <protection/>
    </xf>
    <xf numFmtId="0" fontId="65" fillId="0" borderId="0" xfId="0" applyFont="1" applyFill="1" applyBorder="1" applyAlignment="1" applyProtection="1">
      <alignment horizontal="right" vertical="center" wrapText="1"/>
      <protection/>
    </xf>
    <xf numFmtId="199" fontId="57" fillId="34" borderId="22" xfId="0" applyNumberFormat="1" applyFont="1" applyFill="1" applyBorder="1" applyAlignment="1" applyProtection="1">
      <alignment horizontal="right" vertical="center"/>
      <protection/>
    </xf>
    <xf numFmtId="0" fontId="66" fillId="0" borderId="0" xfId="0" applyFont="1" applyFill="1" applyAlignment="1" applyProtection="1">
      <alignment vertical="center"/>
      <protection/>
    </xf>
    <xf numFmtId="0" fontId="44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7" fillId="34" borderId="14" xfId="0" applyFont="1" applyFill="1" applyBorder="1" applyAlignment="1" applyProtection="1">
      <alignment horizontal="right" vertical="center" wrapText="1"/>
      <protection/>
    </xf>
    <xf numFmtId="199" fontId="57" fillId="34" borderId="28" xfId="0" applyNumberFormat="1" applyFont="1" applyFill="1" applyBorder="1" applyAlignment="1" applyProtection="1">
      <alignment horizontal="right" vertical="center"/>
      <protection/>
    </xf>
    <xf numFmtId="0" fontId="50" fillId="34" borderId="29" xfId="0" applyFont="1" applyFill="1" applyBorder="1" applyAlignment="1" applyProtection="1">
      <alignment horizontal="justify" vertical="center" wrapText="1"/>
      <protection/>
    </xf>
    <xf numFmtId="3" fontId="52" fillId="0" borderId="29" xfId="0" applyNumberFormat="1" applyFont="1" applyFill="1" applyBorder="1" applyAlignment="1" applyProtection="1">
      <alignment horizontal="right" vertical="center"/>
      <protection locked="0"/>
    </xf>
    <xf numFmtId="0" fontId="0" fillId="32" borderId="0" xfId="0" applyFill="1" applyAlignment="1" applyProtection="1">
      <alignment vertical="top" wrapText="1"/>
      <protection/>
    </xf>
    <xf numFmtId="49" fontId="50" fillId="34" borderId="12" xfId="0" applyNumberFormat="1" applyFont="1" applyFill="1" applyBorder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52" fillId="34" borderId="14" xfId="0" applyFont="1" applyFill="1" applyBorder="1" applyAlignment="1" applyProtection="1">
      <alignment vertical="center"/>
      <protection/>
    </xf>
    <xf numFmtId="0" fontId="66" fillId="34" borderId="12" xfId="0" applyFont="1" applyFill="1" applyBorder="1" applyAlignment="1" applyProtection="1">
      <alignment horizontal="right" vertical="center"/>
      <protection/>
    </xf>
    <xf numFmtId="0" fontId="58" fillId="34" borderId="24" xfId="0" applyFont="1" applyFill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/>
      <protection/>
    </xf>
    <xf numFmtId="0" fontId="58" fillId="34" borderId="24" xfId="0" applyFont="1" applyFill="1" applyBorder="1" applyAlignment="1" applyProtection="1">
      <alignment horizontal="justify" vertical="center" wrapText="1"/>
      <protection/>
    </xf>
    <xf numFmtId="0" fontId="50" fillId="34" borderId="24" xfId="0" applyFont="1" applyFill="1" applyBorder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0" fontId="57" fillId="34" borderId="10" xfId="0" applyFont="1" applyFill="1" applyBorder="1" applyAlignment="1" applyProtection="1">
      <alignment horizontal="left" vertical="center" wrapText="1"/>
      <protection/>
    </xf>
    <xf numFmtId="199" fontId="52" fillId="34" borderId="22" xfId="0" applyNumberFormat="1" applyFont="1" applyFill="1" applyBorder="1" applyAlignment="1" applyProtection="1">
      <alignment horizontal="right" vertical="center"/>
      <protection/>
    </xf>
    <xf numFmtId="0" fontId="67" fillId="34" borderId="30" xfId="0" applyFont="1" applyFill="1" applyBorder="1" applyAlignment="1" applyProtection="1">
      <alignment horizontal="center" vertical="center" wrapText="1"/>
      <protection/>
    </xf>
    <xf numFmtId="199" fontId="57" fillId="34" borderId="31" xfId="0" applyNumberFormat="1" applyFont="1" applyFill="1" applyBorder="1" applyAlignment="1" applyProtection="1">
      <alignment horizontal="right" vertical="center"/>
      <protection/>
    </xf>
    <xf numFmtId="0" fontId="50" fillId="34" borderId="29" xfId="0" applyFont="1" applyFill="1" applyBorder="1" applyAlignment="1" applyProtection="1">
      <alignment horizontal="left" vertical="center" wrapText="1"/>
      <protection/>
    </xf>
    <xf numFmtId="199" fontId="52" fillId="0" borderId="29" xfId="0" applyNumberFormat="1" applyFont="1" applyFill="1" applyBorder="1" applyAlignment="1" applyProtection="1">
      <alignment horizontal="right" vertical="center"/>
      <protection locked="0"/>
    </xf>
    <xf numFmtId="49" fontId="50" fillId="34" borderId="22" xfId="0" applyNumberFormat="1" applyFont="1" applyFill="1" applyBorder="1" applyAlignment="1" applyProtection="1">
      <alignment horizontal="center" vertical="center"/>
      <protection/>
    </xf>
    <xf numFmtId="0" fontId="20" fillId="38" borderId="0" xfId="0" applyFont="1" applyFill="1" applyBorder="1" applyAlignment="1" applyProtection="1">
      <alignment horizontal="center" vertical="center" wrapText="1"/>
      <protection/>
    </xf>
    <xf numFmtId="0" fontId="21" fillId="38" borderId="0" xfId="0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left"/>
      <protection/>
    </xf>
    <xf numFmtId="0" fontId="70" fillId="32" borderId="0" xfId="36" applyFont="1" applyFill="1" applyBorder="1" applyAlignment="1" applyProtection="1">
      <alignment horizontal="center" vertical="center"/>
      <protection/>
    </xf>
    <xf numFmtId="3" fontId="60" fillId="34" borderId="32" xfId="0" applyNumberFormat="1" applyFont="1" applyFill="1" applyBorder="1" applyAlignment="1" applyProtection="1">
      <alignment horizontal="right" vertical="center"/>
      <protection/>
    </xf>
    <xf numFmtId="3" fontId="60" fillId="0" borderId="33" xfId="0" applyNumberFormat="1" applyFont="1" applyFill="1" applyBorder="1" applyAlignment="1" applyProtection="1">
      <alignment horizontal="right" vertical="center"/>
      <protection locked="0"/>
    </xf>
    <xf numFmtId="0" fontId="59" fillId="34" borderId="34" xfId="48" applyFont="1" applyFill="1" applyBorder="1" applyAlignment="1" applyProtection="1">
      <alignment vertical="center" wrapText="1"/>
      <protection/>
    </xf>
    <xf numFmtId="0" fontId="62" fillId="34" borderId="35" xfId="48" applyFont="1" applyFill="1" applyBorder="1" applyAlignment="1" applyProtection="1">
      <alignment vertical="center" wrapText="1"/>
      <protection/>
    </xf>
    <xf numFmtId="0" fontId="62" fillId="34" borderId="34" xfId="48" applyFont="1" applyFill="1" applyBorder="1" applyAlignment="1" applyProtection="1">
      <alignment vertical="center" wrapText="1"/>
      <protection/>
    </xf>
    <xf numFmtId="3" fontId="60" fillId="0" borderId="32" xfId="0" applyNumberFormat="1" applyFont="1" applyFill="1" applyBorder="1" applyAlignment="1" applyProtection="1">
      <alignment horizontal="right" vertical="center"/>
      <protection locked="0"/>
    </xf>
    <xf numFmtId="0" fontId="66" fillId="34" borderId="35" xfId="48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 quotePrefix="1">
      <alignment/>
      <protection hidden="1"/>
    </xf>
    <xf numFmtId="0" fontId="1" fillId="37" borderId="36" xfId="0" applyFont="1" applyFill="1" applyBorder="1" applyAlignment="1" applyProtection="1" quotePrefix="1">
      <alignment horizontal="right" vertical="center"/>
      <protection hidden="1"/>
    </xf>
    <xf numFmtId="0" fontId="71" fillId="37" borderId="37" xfId="0" applyFont="1" applyFill="1" applyBorder="1" applyAlignment="1" applyProtection="1" quotePrefix="1">
      <alignment horizontal="right" vertical="center"/>
      <protection hidden="1"/>
    </xf>
    <xf numFmtId="0" fontId="1" fillId="37" borderId="37" xfId="0" applyFont="1" applyFill="1" applyBorder="1" applyAlignment="1" applyProtection="1">
      <alignment vertical="center"/>
      <protection hidden="1"/>
    </xf>
    <xf numFmtId="0" fontId="0" fillId="37" borderId="38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44" fillId="36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 wrapText="1"/>
      <protection hidden="1"/>
    </xf>
    <xf numFmtId="0" fontId="27" fillId="0" borderId="0" xfId="0" applyFont="1" applyFill="1" applyBorder="1" applyAlignment="1" applyProtection="1">
      <alignment horizontal="center" wrapText="1"/>
      <protection hidden="1"/>
    </xf>
    <xf numFmtId="49" fontId="27" fillId="0" borderId="0" xfId="0" applyNumberFormat="1" applyFont="1" applyFill="1" applyBorder="1" applyAlignment="1" applyProtection="1">
      <alignment horizontal="left" wrapText="1"/>
      <protection hidden="1"/>
    </xf>
    <xf numFmtId="0" fontId="69" fillId="0" borderId="0" xfId="0" applyFont="1" applyFill="1" applyBorder="1" applyAlignment="1" applyProtection="1">
      <alignment horizontal="center" wrapText="1"/>
      <protection hidden="1"/>
    </xf>
    <xf numFmtId="0" fontId="69" fillId="0" borderId="0" xfId="0" applyFont="1" applyFill="1" applyBorder="1" applyAlignment="1" applyProtection="1">
      <alignment horizontal="left" wrapText="1"/>
      <protection hidden="1"/>
    </xf>
    <xf numFmtId="0" fontId="27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9" fontId="27" fillId="0" borderId="0" xfId="0" applyNumberFormat="1" applyFont="1" applyFill="1" applyBorder="1" applyAlignment="1" applyProtection="1" quotePrefix="1">
      <alignment horizontal="left"/>
      <protection hidden="1"/>
    </xf>
    <xf numFmtId="49" fontId="27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/>
    </xf>
    <xf numFmtId="3" fontId="27" fillId="0" borderId="0" xfId="0" applyNumberFormat="1" applyFont="1" applyFill="1" applyBorder="1" applyAlignment="1" applyProtection="1">
      <alignment horizontal="left"/>
      <protection hidden="1"/>
    </xf>
    <xf numFmtId="49" fontId="21" fillId="0" borderId="0" xfId="0" applyNumberFormat="1" applyFont="1" applyFill="1" applyBorder="1" applyAlignment="1" applyProtection="1">
      <alignment horizontal="left" vertical="center"/>
      <protection locked="0"/>
    </xf>
    <xf numFmtId="49" fontId="2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 horizontal="left"/>
      <protection hidden="1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 quotePrefix="1">
      <alignment horizontal="center"/>
      <protection hidden="1"/>
    </xf>
    <xf numFmtId="0" fontId="27" fillId="0" borderId="0" xfId="0" applyFont="1" applyAlignment="1">
      <alignment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72" fillId="0" borderId="0" xfId="0" applyFont="1" applyAlignment="1" applyProtection="1">
      <alignment vertical="center"/>
      <protection/>
    </xf>
    <xf numFmtId="0" fontId="72" fillId="0" borderId="0" xfId="0" applyFont="1" applyFill="1" applyBorder="1" applyAlignment="1" applyProtection="1">
      <alignment vertical="center"/>
      <protection/>
    </xf>
    <xf numFmtId="0" fontId="73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 vertical="center"/>
      <protection/>
    </xf>
    <xf numFmtId="0" fontId="72" fillId="0" borderId="39" xfId="0" applyFont="1" applyFill="1" applyBorder="1" applyAlignment="1" applyProtection="1">
      <alignment horizontal="center"/>
      <protection/>
    </xf>
    <xf numFmtId="0" fontId="72" fillId="0" borderId="40" xfId="0" applyFont="1" applyFill="1" applyBorder="1" applyAlignment="1" applyProtection="1">
      <alignment horizontal="center"/>
      <protection/>
    </xf>
    <xf numFmtId="0" fontId="72" fillId="0" borderId="41" xfId="0" applyFont="1" applyFill="1" applyBorder="1" applyAlignment="1" applyProtection="1">
      <alignment horizontal="center"/>
      <protection/>
    </xf>
    <xf numFmtId="0" fontId="72" fillId="0" borderId="42" xfId="0" applyFont="1" applyFill="1" applyBorder="1" applyAlignment="1" applyProtection="1">
      <alignment horizontal="center"/>
      <protection/>
    </xf>
    <xf numFmtId="0" fontId="75" fillId="0" borderId="42" xfId="0" applyFont="1" applyFill="1" applyBorder="1" applyAlignment="1" applyProtection="1">
      <alignment/>
      <protection/>
    </xf>
    <xf numFmtId="0" fontId="72" fillId="0" borderId="16" xfId="0" applyFont="1" applyFill="1" applyBorder="1" applyAlignment="1" applyProtection="1">
      <alignment/>
      <protection/>
    </xf>
    <xf numFmtId="0" fontId="76" fillId="0" borderId="0" xfId="0" applyFont="1" applyFill="1" applyBorder="1" applyAlignment="1" applyProtection="1">
      <alignment horizontal="left"/>
      <protection/>
    </xf>
    <xf numFmtId="49" fontId="2" fillId="0" borderId="13" xfId="36" applyNumberFormat="1" applyFill="1" applyBorder="1" applyAlignment="1" applyProtection="1">
      <alignment horizontal="left" vertical="center"/>
      <protection locked="0"/>
    </xf>
    <xf numFmtId="0" fontId="39" fillId="34" borderId="0" xfId="0" applyFont="1" applyFill="1" applyBorder="1" applyAlignment="1" applyProtection="1">
      <alignment horizontal="right" vertical="center"/>
      <protection/>
    </xf>
    <xf numFmtId="3" fontId="60" fillId="0" borderId="33" xfId="0" applyNumberFormat="1" applyFont="1" applyFill="1" applyBorder="1" applyAlignment="1" applyProtection="1">
      <alignment horizontal="right" vertical="center"/>
      <protection hidden="1" locked="0"/>
    </xf>
    <xf numFmtId="0" fontId="77" fillId="34" borderId="24" xfId="0" applyFont="1" applyFill="1" applyBorder="1" applyAlignment="1" applyProtection="1">
      <alignment horizontal="left" vertical="center" wrapText="1"/>
      <protection/>
    </xf>
    <xf numFmtId="0" fontId="138" fillId="39" borderId="21" xfId="0" applyFont="1" applyFill="1" applyBorder="1" applyAlignment="1">
      <alignment horizontal="center" vertical="center" wrapText="1"/>
    </xf>
    <xf numFmtId="49" fontId="138" fillId="39" borderId="21" xfId="36" applyNumberFormat="1" applyFont="1" applyFill="1" applyBorder="1" applyAlignment="1">
      <alignment vertical="center" wrapText="1"/>
    </xf>
    <xf numFmtId="0" fontId="139" fillId="39" borderId="0" xfId="0" applyFont="1" applyFill="1" applyBorder="1" applyAlignment="1" applyProtection="1">
      <alignment vertical="center"/>
      <protection/>
    </xf>
    <xf numFmtId="0" fontId="139" fillId="39" borderId="0" xfId="0" applyFont="1" applyFill="1" applyBorder="1" applyAlignment="1" applyProtection="1">
      <alignment horizontal="center" vertical="center"/>
      <protection/>
    </xf>
    <xf numFmtId="0" fontId="140" fillId="39" borderId="0" xfId="0" applyFont="1" applyFill="1" applyBorder="1" applyAlignment="1" applyProtection="1">
      <alignment horizontal="center" vertical="center"/>
      <protection/>
    </xf>
    <xf numFmtId="0" fontId="139" fillId="39" borderId="0" xfId="0" applyFont="1" applyFill="1" applyBorder="1" applyAlignment="1" applyProtection="1">
      <alignment horizontal="right" vertical="center"/>
      <protection/>
    </xf>
    <xf numFmtId="1" fontId="139" fillId="39" borderId="0" xfId="0" applyNumberFormat="1" applyFont="1" applyFill="1" applyBorder="1" applyAlignment="1" applyProtection="1">
      <alignment vertical="center"/>
      <protection/>
    </xf>
    <xf numFmtId="0" fontId="138" fillId="39" borderId="21" xfId="0" applyFont="1" applyFill="1" applyBorder="1" applyAlignment="1">
      <alignment horizontal="left" vertical="center" wrapText="1"/>
    </xf>
    <xf numFmtId="0" fontId="16" fillId="40" borderId="0" xfId="0" applyFont="1" applyFill="1" applyBorder="1" applyAlignment="1" applyProtection="1">
      <alignment horizontal="left" wrapText="1"/>
      <protection/>
    </xf>
    <xf numFmtId="0" fontId="14" fillId="41" borderId="0" xfId="0" applyFont="1" applyFill="1" applyBorder="1" applyAlignment="1" applyProtection="1">
      <alignment horizontal="center"/>
      <protection/>
    </xf>
    <xf numFmtId="0" fontId="13" fillId="42" borderId="12" xfId="0" applyFont="1" applyFill="1" applyBorder="1" applyAlignment="1" applyProtection="1">
      <alignment horizontal="left"/>
      <protection/>
    </xf>
    <xf numFmtId="0" fontId="13" fillId="42" borderId="0" xfId="0" applyFont="1" applyFill="1" applyBorder="1" applyAlignment="1" applyProtection="1">
      <alignment horizontal="left"/>
      <protection/>
    </xf>
    <xf numFmtId="0" fontId="13" fillId="42" borderId="20" xfId="0" applyFont="1" applyFill="1" applyBorder="1" applyAlignment="1" applyProtection="1">
      <alignment horizontal="left"/>
      <protection/>
    </xf>
    <xf numFmtId="0" fontId="23" fillId="34" borderId="0" xfId="0" applyFont="1" applyFill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0" fontId="26" fillId="32" borderId="21" xfId="0" applyFont="1" applyFill="1" applyBorder="1" applyAlignment="1" applyProtection="1">
      <alignment horizontal="center"/>
      <protection/>
    </xf>
    <xf numFmtId="0" fontId="26" fillId="32" borderId="43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36" fillId="34" borderId="0" xfId="0" applyFont="1" applyFill="1" applyBorder="1" applyAlignment="1" applyProtection="1">
      <alignment horizontal="right" vertical="center"/>
      <protection/>
    </xf>
    <xf numFmtId="0" fontId="36" fillId="34" borderId="0" xfId="0" applyFont="1" applyFill="1" applyBorder="1" applyAlignment="1" applyProtection="1">
      <alignment horizontal="right" vertical="top" wrapText="1"/>
      <protection/>
    </xf>
    <xf numFmtId="0" fontId="36" fillId="34" borderId="20" xfId="0" applyFont="1" applyFill="1" applyBorder="1" applyAlignment="1" applyProtection="1">
      <alignment horizontal="right" vertical="top" wrapText="1"/>
      <protection/>
    </xf>
    <xf numFmtId="209" fontId="42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21" fillId="34" borderId="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1" fillId="0" borderId="10" xfId="0" applyFont="1" applyFill="1" applyBorder="1" applyAlignment="1" applyProtection="1">
      <alignment horizontal="left" vertical="center"/>
      <protection locked="0"/>
    </xf>
    <xf numFmtId="0" fontId="31" fillId="0" borderId="11" xfId="0" applyFont="1" applyFill="1" applyBorder="1" applyAlignment="1" applyProtection="1">
      <alignment horizontal="left" vertical="center"/>
      <protection locked="0"/>
    </xf>
    <xf numFmtId="0" fontId="31" fillId="0" borderId="22" xfId="0" applyFont="1" applyFill="1" applyBorder="1" applyAlignment="1" applyProtection="1">
      <alignment horizontal="left" vertical="center"/>
      <protection locked="0"/>
    </xf>
    <xf numFmtId="0" fontId="36" fillId="34" borderId="0" xfId="0" applyFont="1" applyFill="1" applyBorder="1" applyAlignment="1" applyProtection="1">
      <alignment horizontal="center" vertical="center"/>
      <protection/>
    </xf>
    <xf numFmtId="49" fontId="27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203" fontId="27" fillId="34" borderId="17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50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7" fillId="34" borderId="10" xfId="0" applyFont="1" applyFill="1" applyBorder="1" applyAlignment="1" applyProtection="1">
      <alignment horizontal="left" vertical="center"/>
      <protection/>
    </xf>
    <xf numFmtId="0" fontId="57" fillId="34" borderId="22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wrapText="1"/>
      <protection/>
    </xf>
    <xf numFmtId="0" fontId="57" fillId="34" borderId="44" xfId="0" applyFont="1" applyFill="1" applyBorder="1" applyAlignment="1" applyProtection="1">
      <alignment horizontal="left" vertical="center" wrapText="1"/>
      <protection/>
    </xf>
    <xf numFmtId="0" fontId="57" fillId="34" borderId="45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6.wmf" /><Relationship Id="rId2" Type="http://schemas.openxmlformats.org/officeDocument/2006/relationships/image" Target="../media/image37.wmf" /><Relationship Id="rId3" Type="http://schemas.openxmlformats.org/officeDocument/2006/relationships/image" Target="../media/image38.jpeg" /><Relationship Id="rId4" Type="http://schemas.openxmlformats.org/officeDocument/2006/relationships/image" Target="../media/image25.emf" /><Relationship Id="rId5" Type="http://schemas.openxmlformats.org/officeDocument/2006/relationships/image" Target="../media/image4.emf" /><Relationship Id="rId6" Type="http://schemas.openxmlformats.org/officeDocument/2006/relationships/image" Target="../media/image4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mailto:geppi.russo@regione.campania.it#geppi.russo@regione.campania.it" TargetMode="External" /><Relationship Id="rId2" Type="http://schemas.openxmlformats.org/officeDocument/2006/relationships/image" Target="../media/image36.wmf" /><Relationship Id="rId3" Type="http://schemas.openxmlformats.org/officeDocument/2006/relationships/image" Target="../media/image37.wmf" /><Relationship Id="rId4" Type="http://schemas.openxmlformats.org/officeDocument/2006/relationships/image" Target="../media/image38.jpeg" /><Relationship Id="rId5" Type="http://schemas.openxmlformats.org/officeDocument/2006/relationships/image" Target="../media/image29.emf" /><Relationship Id="rId6" Type="http://schemas.openxmlformats.org/officeDocument/2006/relationships/image" Target="../media/image17.emf" /><Relationship Id="rId7" Type="http://schemas.openxmlformats.org/officeDocument/2006/relationships/image" Target="../media/image27.emf" /><Relationship Id="rId8" Type="http://schemas.openxmlformats.org/officeDocument/2006/relationships/image" Target="../media/image31.emf" /><Relationship Id="rId9" Type="http://schemas.openxmlformats.org/officeDocument/2006/relationships/image" Target="../media/image5.emf" /><Relationship Id="rId10" Type="http://schemas.openxmlformats.org/officeDocument/2006/relationships/image" Target="../media/image32.emf" /><Relationship Id="rId11" Type="http://schemas.openxmlformats.org/officeDocument/2006/relationships/image" Target="../media/image8.emf" /><Relationship Id="rId12" Type="http://schemas.openxmlformats.org/officeDocument/2006/relationships/image" Target="../media/image9.emf" /><Relationship Id="rId13" Type="http://schemas.openxmlformats.org/officeDocument/2006/relationships/image" Target="../media/image22.emf" /><Relationship Id="rId14" Type="http://schemas.openxmlformats.org/officeDocument/2006/relationships/image" Target="../media/image11.emf" /><Relationship Id="rId15" Type="http://schemas.openxmlformats.org/officeDocument/2006/relationships/image" Target="../media/image20.emf" /><Relationship Id="rId16" Type="http://schemas.openxmlformats.org/officeDocument/2006/relationships/image" Target="../media/image7.emf" /><Relationship Id="rId17" Type="http://schemas.openxmlformats.org/officeDocument/2006/relationships/image" Target="../media/image1.emf" /><Relationship Id="rId18" Type="http://schemas.openxmlformats.org/officeDocument/2006/relationships/image" Target="../media/image44.jpeg" /><Relationship Id="rId19" Type="http://schemas.openxmlformats.org/officeDocument/2006/relationships/image" Target="../media/image45.jpeg" /><Relationship Id="rId20" Type="http://schemas.openxmlformats.org/officeDocument/2006/relationships/image" Target="../media/image4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6.wmf" /><Relationship Id="rId2" Type="http://schemas.openxmlformats.org/officeDocument/2006/relationships/image" Target="../media/image37.wmf" /><Relationship Id="rId3" Type="http://schemas.openxmlformats.org/officeDocument/2006/relationships/image" Target="../media/image38.jpeg" /><Relationship Id="rId4" Type="http://schemas.openxmlformats.org/officeDocument/2006/relationships/image" Target="../media/image28.emf" /><Relationship Id="rId5" Type="http://schemas.openxmlformats.org/officeDocument/2006/relationships/image" Target="../media/image10.emf" /><Relationship Id="rId6" Type="http://schemas.openxmlformats.org/officeDocument/2006/relationships/image" Target="../media/image34.emf" /><Relationship Id="rId7" Type="http://schemas.openxmlformats.org/officeDocument/2006/relationships/image" Target="../media/image23.emf" /><Relationship Id="rId8" Type="http://schemas.openxmlformats.org/officeDocument/2006/relationships/image" Target="../media/image30.emf" /><Relationship Id="rId9" Type="http://schemas.openxmlformats.org/officeDocument/2006/relationships/image" Target="../media/image2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18.emf" /><Relationship Id="rId13" Type="http://schemas.openxmlformats.org/officeDocument/2006/relationships/image" Target="../media/image6.emf" /><Relationship Id="rId14" Type="http://schemas.openxmlformats.org/officeDocument/2006/relationships/image" Target="../media/image35.emf" /><Relationship Id="rId15" Type="http://schemas.openxmlformats.org/officeDocument/2006/relationships/image" Target="../media/image15.emf" /><Relationship Id="rId16" Type="http://schemas.openxmlformats.org/officeDocument/2006/relationships/image" Target="../media/image1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6.wmf" /><Relationship Id="rId2" Type="http://schemas.openxmlformats.org/officeDocument/2006/relationships/image" Target="../media/image37.wmf" /><Relationship Id="rId3" Type="http://schemas.openxmlformats.org/officeDocument/2006/relationships/image" Target="../media/image38.jpeg" /><Relationship Id="rId4" Type="http://schemas.openxmlformats.org/officeDocument/2006/relationships/image" Target="../media/image19.emf" /><Relationship Id="rId5" Type="http://schemas.openxmlformats.org/officeDocument/2006/relationships/image" Target="../media/image1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0.jpeg" /><Relationship Id="rId2" Type="http://schemas.openxmlformats.org/officeDocument/2006/relationships/image" Target="../media/image16.emf" /><Relationship Id="rId3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wmf" /><Relationship Id="rId2" Type="http://schemas.openxmlformats.org/officeDocument/2006/relationships/image" Target="../media/image37.wmf" /><Relationship Id="rId3" Type="http://schemas.openxmlformats.org/officeDocument/2006/relationships/image" Target="../media/image38.jpeg" /><Relationship Id="rId4" Type="http://schemas.openxmlformats.org/officeDocument/2006/relationships/image" Target="../media/image26.emf" /><Relationship Id="rId5" Type="http://schemas.openxmlformats.org/officeDocument/2006/relationships/image" Target="../media/image2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1.jpeg" /><Relationship Id="rId2" Type="http://schemas.openxmlformats.org/officeDocument/2006/relationships/image" Target="../media/image4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123825</xdr:rowOff>
    </xdr:from>
    <xdr:to>
      <xdr:col>3</xdr:col>
      <xdr:colOff>352425</xdr:colOff>
      <xdr:row>25</xdr:row>
      <xdr:rowOff>219075</xdr:rowOff>
    </xdr:to>
    <xdr:sp>
      <xdr:nvSpPr>
        <xdr:cNvPr id="1" name="Rectangle 3"/>
        <xdr:cNvSpPr>
          <a:spLocks/>
        </xdr:cNvSpPr>
      </xdr:nvSpPr>
      <xdr:spPr>
        <a:xfrm>
          <a:off x="95250" y="2495550"/>
          <a:ext cx="8477250" cy="40100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16</xdr:row>
      <xdr:rowOff>0</xdr:rowOff>
    </xdr:from>
    <xdr:to>
      <xdr:col>2</xdr:col>
      <xdr:colOff>342900</xdr:colOff>
      <xdr:row>16</xdr:row>
      <xdr:rowOff>9525</xdr:rowOff>
    </xdr:to>
    <xdr:sp>
      <xdr:nvSpPr>
        <xdr:cNvPr id="2" name="Rectangle 4"/>
        <xdr:cNvSpPr>
          <a:spLocks/>
        </xdr:cNvSpPr>
      </xdr:nvSpPr>
      <xdr:spPr>
        <a:xfrm>
          <a:off x="590550" y="4476750"/>
          <a:ext cx="228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7</xdr:row>
      <xdr:rowOff>219075</xdr:rowOff>
    </xdr:from>
    <xdr:to>
      <xdr:col>2</xdr:col>
      <xdr:colOff>0</xdr:colOff>
      <xdr:row>9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80975" y="2590800"/>
          <a:ext cx="295275" cy="228600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10</xdr:row>
      <xdr:rowOff>0</xdr:rowOff>
    </xdr:from>
    <xdr:to>
      <xdr:col>2</xdr:col>
      <xdr:colOff>0</xdr:colOff>
      <xdr:row>11</xdr:row>
      <xdr:rowOff>0</xdr:rowOff>
    </xdr:to>
    <xdr:sp>
      <xdr:nvSpPr>
        <xdr:cNvPr id="4" name="Rectangle 6"/>
        <xdr:cNvSpPr>
          <a:spLocks/>
        </xdr:cNvSpPr>
      </xdr:nvSpPr>
      <xdr:spPr>
        <a:xfrm>
          <a:off x="180975" y="3019425"/>
          <a:ext cx="295275" cy="228600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</xdr:row>
      <xdr:rowOff>0</xdr:rowOff>
    </xdr:from>
    <xdr:to>
      <xdr:col>2</xdr:col>
      <xdr:colOff>0</xdr:colOff>
      <xdr:row>13</xdr:row>
      <xdr:rowOff>9525</xdr:rowOff>
    </xdr:to>
    <xdr:sp>
      <xdr:nvSpPr>
        <xdr:cNvPr id="5" name="Rectangle 7"/>
        <xdr:cNvSpPr>
          <a:spLocks/>
        </xdr:cNvSpPr>
      </xdr:nvSpPr>
      <xdr:spPr>
        <a:xfrm>
          <a:off x="180975" y="3467100"/>
          <a:ext cx="295275" cy="238125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15</xdr:row>
      <xdr:rowOff>190500</xdr:rowOff>
    </xdr:from>
    <xdr:ext cx="276225" cy="247650"/>
    <xdr:sp>
      <xdr:nvSpPr>
        <xdr:cNvPr id="6" name="Rectangle 8"/>
        <xdr:cNvSpPr>
          <a:spLocks/>
        </xdr:cNvSpPr>
      </xdr:nvSpPr>
      <xdr:spPr>
        <a:xfrm>
          <a:off x="200025" y="4467225"/>
          <a:ext cx="276225" cy="247650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6610350</xdr:colOff>
      <xdr:row>21</xdr:row>
      <xdr:rowOff>104775</xdr:rowOff>
    </xdr:from>
    <xdr:to>
      <xdr:col>3</xdr:col>
      <xdr:colOff>695325</xdr:colOff>
      <xdr:row>32</xdr:row>
      <xdr:rowOff>85725</xdr:rowOff>
    </xdr:to>
    <xdr:sp>
      <xdr:nvSpPr>
        <xdr:cNvPr id="7" name="AutoShape 9" descr="Stuoia"/>
        <xdr:cNvSpPr>
          <a:spLocks/>
        </xdr:cNvSpPr>
      </xdr:nvSpPr>
      <xdr:spPr>
        <a:xfrm rot="214157">
          <a:off x="7086600" y="5648325"/>
          <a:ext cx="1828800" cy="2085975"/>
        </a:xfrm>
        <a:prstGeom prst="irregularSeal2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servirsi dei pulsanti operativi</a:t>
          </a:r>
        </a:p>
      </xdr:txBody>
    </xdr:sp>
    <xdr:clientData/>
  </xdr:twoCellAnchor>
  <xdr:twoCellAnchor>
    <xdr:from>
      <xdr:col>2</xdr:col>
      <xdr:colOff>314325</xdr:colOff>
      <xdr:row>14</xdr:row>
      <xdr:rowOff>9525</xdr:rowOff>
    </xdr:from>
    <xdr:to>
      <xdr:col>2</xdr:col>
      <xdr:colOff>3686175</xdr:colOff>
      <xdr:row>14</xdr:row>
      <xdr:rowOff>361950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790575" y="3905250"/>
          <a:ext cx="3362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compilare solo le caselle col fondo BIANCO!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4067175</xdr:colOff>
      <xdr:row>14</xdr:row>
      <xdr:rowOff>47625</xdr:rowOff>
    </xdr:from>
    <xdr:to>
      <xdr:col>2</xdr:col>
      <xdr:colOff>7639050</xdr:colOff>
      <xdr:row>14</xdr:row>
      <xdr:rowOff>314325</xdr:rowOff>
    </xdr:to>
    <xdr:sp>
      <xdr:nvSpPr>
        <xdr:cNvPr id="9" name="Text Box 17"/>
        <xdr:cNvSpPr txBox="1">
          <a:spLocks noChangeArrowheads="1"/>
        </xdr:cNvSpPr>
      </xdr:nvSpPr>
      <xdr:spPr>
        <a:xfrm>
          <a:off x="4543425" y="3943350"/>
          <a:ext cx="3571875" cy="2667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campi con l'asterisco sono da compilare obblig,</a:t>
          </a: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180975</xdr:colOff>
      <xdr:row>0</xdr:row>
      <xdr:rowOff>161925</xdr:rowOff>
    </xdr:from>
    <xdr:to>
      <xdr:col>3</xdr:col>
      <xdr:colOff>66675</xdr:colOff>
      <xdr:row>2</xdr:row>
      <xdr:rowOff>38100</xdr:rowOff>
    </xdr:to>
    <xdr:grpSp>
      <xdr:nvGrpSpPr>
        <xdr:cNvPr id="10" name="Group 24"/>
        <xdr:cNvGrpSpPr>
          <a:grpSpLocks/>
        </xdr:cNvGrpSpPr>
      </xdr:nvGrpSpPr>
      <xdr:grpSpPr>
        <a:xfrm>
          <a:off x="657225" y="161925"/>
          <a:ext cx="7629525" cy="1266825"/>
          <a:chOff x="40" y="17"/>
          <a:chExt cx="801" cy="133"/>
        </a:xfrm>
        <a:solidFill>
          <a:srgbClr val="FFFFFF"/>
        </a:solidFill>
      </xdr:grpSpPr>
      <xdr:pic>
        <xdr:nvPicPr>
          <xdr:cNvPr id="11" name="Picture 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30" y="17"/>
            <a:ext cx="42" cy="4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Text Box 26"/>
          <xdr:cNvSpPr txBox="1">
            <a:spLocks noChangeArrowheads="1"/>
          </xdr:cNvSpPr>
        </xdr:nvSpPr>
        <xdr:spPr>
          <a:xfrm>
            <a:off x="189" y="99"/>
            <a:ext cx="526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AvantGarde Bk BT"/>
                <a:ea typeface="AvantGarde Bk BT"/>
                <a:cs typeface="AvantGarde Bk BT"/>
              </a:rPr>
              <a:t>Nucleo Regionale Conti Pubblici Territoriali </a:t>
            </a:r>
            <a:r>
              <a:rPr lang="en-US" cap="none" sz="1200" b="1" i="0" u="none" baseline="0">
                <a:solidFill>
                  <a:srgbClr val="000000"/>
                </a:solidFill>
                <a:latin typeface="AvantGarde Bk BT"/>
                <a:ea typeface="AvantGarde Bk BT"/>
                <a:cs typeface="AvantGarde Bk BT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3" name="Text Box 27"/>
          <xdr:cNvSpPr txBox="1">
            <a:spLocks noChangeArrowheads="1"/>
          </xdr:cNvSpPr>
        </xdr:nvSpPr>
        <xdr:spPr>
          <a:xfrm>
            <a:off x="306" y="58"/>
            <a:ext cx="303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Regione Campania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2400" b="0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
</a:t>
            </a:r>
          </a:p>
        </xdr:txBody>
      </xdr:sp>
      <xdr:pic>
        <xdr:nvPicPr>
          <xdr:cNvPr id="14" name="Picture 28" descr="logosistan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20"/>
            <a:ext cx="164" cy="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29" descr="logoCPTcampania_ok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50" y="21"/>
            <a:ext cx="91" cy="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3</xdr:col>
      <xdr:colOff>371475</xdr:colOff>
      <xdr:row>14</xdr:row>
      <xdr:rowOff>95250</xdr:rowOff>
    </xdr:from>
    <xdr:to>
      <xdr:col>4</xdr:col>
      <xdr:colOff>161925</xdr:colOff>
      <xdr:row>25</xdr:row>
      <xdr:rowOff>190500</xdr:rowOff>
    </xdr:to>
    <xdr:pic>
      <xdr:nvPicPr>
        <xdr:cNvPr id="16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91550" y="3990975"/>
          <a:ext cx="6953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371475</xdr:colOff>
      <xdr:row>7</xdr:row>
      <xdr:rowOff>104775</xdr:rowOff>
    </xdr:from>
    <xdr:to>
      <xdr:col>4</xdr:col>
      <xdr:colOff>161925</xdr:colOff>
      <xdr:row>14</xdr:row>
      <xdr:rowOff>57150</xdr:rowOff>
    </xdr:to>
    <xdr:pic>
      <xdr:nvPicPr>
        <xdr:cNvPr id="17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91550" y="2476500"/>
          <a:ext cx="695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47625</xdr:rowOff>
    </xdr:from>
    <xdr:to>
      <xdr:col>2</xdr:col>
      <xdr:colOff>142875</xdr:colOff>
      <xdr:row>18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42875" y="1390650"/>
          <a:ext cx="1247775" cy="2714625"/>
          <a:chOff x="819" y="173"/>
          <a:chExt cx="154" cy="347"/>
        </a:xfrm>
        <a:solidFill>
          <a:srgbClr val="FFFFFF"/>
        </a:solidFill>
      </xdr:grpSpPr>
      <xdr:sp>
        <xdr:nvSpPr>
          <xdr:cNvPr id="2" name="Rectangle 2" descr="Stuoia"/>
          <xdr:cNvSpPr>
            <a:spLocks/>
          </xdr:cNvSpPr>
        </xdr:nvSpPr>
        <xdr:spPr>
          <a:xfrm>
            <a:off x="819" y="173"/>
            <a:ext cx="154" cy="345"/>
          </a:xfrm>
          <a:prstGeom prst="rect">
            <a:avLst/>
          </a:prstGeom>
          <a:blipFill>
            <a:blip r:embed="rId1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819" y="173"/>
            <a:ext cx="154" cy="347"/>
            <a:chOff x="819" y="173"/>
            <a:chExt cx="154" cy="347"/>
          </a:xfrm>
          <a:solidFill>
            <a:srgbClr val="FFFFFF"/>
          </a:solidFill>
        </xdr:grpSpPr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820" y="173"/>
              <a:ext cx="153" cy="347"/>
              <a:chOff x="820" y="173"/>
              <a:chExt cx="153" cy="347"/>
            </a:xfrm>
            <a:solidFill>
              <a:srgbClr val="FFFFFF"/>
            </a:solidFill>
          </xdr:grpSpPr>
          <xdr:sp>
            <xdr:nvSpPr>
              <xdr:cNvPr id="5" name="Line 5"/>
              <xdr:cNvSpPr>
                <a:spLocks/>
              </xdr:cNvSpPr>
            </xdr:nvSpPr>
            <xdr:spPr>
              <a:xfrm flipH="1">
                <a:off x="821" y="518"/>
                <a:ext cx="152" cy="1"/>
              </a:xfrm>
              <a:prstGeom prst="line">
                <a:avLst/>
              </a:prstGeom>
              <a:noFill/>
              <a:ln w="3810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6" name="Group 6"/>
              <xdr:cNvGrpSpPr>
                <a:grpSpLocks/>
              </xdr:cNvGrpSpPr>
            </xdr:nvGrpSpPr>
            <xdr:grpSpPr>
              <a:xfrm>
                <a:off x="820" y="173"/>
                <a:ext cx="152" cy="347"/>
                <a:chOff x="820" y="173"/>
                <a:chExt cx="152" cy="347"/>
              </a:xfrm>
              <a:solidFill>
                <a:srgbClr val="FFFFFF"/>
              </a:solidFill>
            </xdr:grpSpPr>
            <xdr:grpSp>
              <xdr:nvGrpSpPr>
                <xdr:cNvPr id="7" name="Group 7"/>
                <xdr:cNvGrpSpPr>
                  <a:grpSpLocks/>
                </xdr:cNvGrpSpPr>
              </xdr:nvGrpSpPr>
              <xdr:grpSpPr>
                <a:xfrm>
                  <a:off x="824" y="175"/>
                  <a:ext cx="148" cy="345"/>
                  <a:chOff x="824" y="175"/>
                  <a:chExt cx="148" cy="345"/>
                </a:xfrm>
                <a:solidFill>
                  <a:srgbClr val="FFFFFF"/>
                </a:solidFill>
              </xdr:grpSpPr>
              <xdr:sp>
                <xdr:nvSpPr>
                  <xdr:cNvPr id="8" name="Rectangle 8"/>
                  <xdr:cNvSpPr>
                    <a:spLocks/>
                  </xdr:cNvSpPr>
                </xdr:nvSpPr>
                <xdr:spPr>
                  <a:xfrm>
                    <a:off x="824" y="177"/>
                    <a:ext cx="144" cy="338"/>
                  </a:xfrm>
                  <a:prstGeom prst="rect">
                    <a:avLst/>
                  </a:prstGeom>
                  <a:noFill/>
                  <a:ln w="15875" cmpd="sng">
                    <a:solidFill>
                      <a:srgbClr val="FF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9" name="Line 9"/>
                  <xdr:cNvSpPr>
                    <a:spLocks/>
                  </xdr:cNvSpPr>
                </xdr:nvSpPr>
                <xdr:spPr>
                  <a:xfrm>
                    <a:off x="972" y="175"/>
                    <a:ext cx="0" cy="345"/>
                  </a:xfrm>
                  <a:prstGeom prst="line">
                    <a:avLst/>
                  </a:prstGeom>
                  <a:noFill/>
                  <a:ln w="38100" cmpd="sng">
                    <a:solidFill>
                      <a:srgbClr val="333333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10" name="Line 10"/>
                <xdr:cNvSpPr>
                  <a:spLocks/>
                </xdr:cNvSpPr>
              </xdr:nvSpPr>
              <xdr:spPr>
                <a:xfrm>
                  <a:off x="820" y="173"/>
                  <a:ext cx="152" cy="1"/>
                </a:xfrm>
                <a:prstGeom prst="line">
                  <a:avLst/>
                </a:prstGeom>
                <a:noFill/>
                <a:ln w="19050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sp>
          <xdr:nvSpPr>
            <xdr:cNvPr id="11" name="Line 11"/>
            <xdr:cNvSpPr>
              <a:spLocks/>
            </xdr:cNvSpPr>
          </xdr:nvSpPr>
          <xdr:spPr>
            <a:xfrm>
              <a:off x="819" y="174"/>
              <a:ext cx="1" cy="346"/>
            </a:xfrm>
            <a:prstGeom prst="line">
              <a:avLst/>
            </a:prstGeom>
            <a:noFill/>
            <a:ln w="1905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219075</xdr:colOff>
      <xdr:row>4</xdr:row>
      <xdr:rowOff>28575</xdr:rowOff>
    </xdr:from>
    <xdr:to>
      <xdr:col>10</xdr:col>
      <xdr:colOff>438150</xdr:colOff>
      <xdr:row>17</xdr:row>
      <xdr:rowOff>161925</xdr:rowOff>
    </xdr:to>
    <xdr:sp>
      <xdr:nvSpPr>
        <xdr:cNvPr id="12" name="Rectangle 12" descr="Jeans"/>
        <xdr:cNvSpPr>
          <a:spLocks/>
        </xdr:cNvSpPr>
      </xdr:nvSpPr>
      <xdr:spPr>
        <a:xfrm>
          <a:off x="1466850" y="1371600"/>
          <a:ext cx="6496050" cy="2733675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4</xdr:row>
      <xdr:rowOff>123825</xdr:rowOff>
    </xdr:from>
    <xdr:to>
      <xdr:col>10</xdr:col>
      <xdr:colOff>409575</xdr:colOff>
      <xdr:row>6</xdr:row>
      <xdr:rowOff>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1533525" y="1466850"/>
          <a:ext cx="640080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procedura semplificata per l'inserimento dei dati della Contabilità Finanziaria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266700</xdr:colOff>
      <xdr:row>4</xdr:row>
      <xdr:rowOff>76200</xdr:rowOff>
    </xdr:from>
    <xdr:to>
      <xdr:col>10</xdr:col>
      <xdr:colOff>400050</xdr:colOff>
      <xdr:row>17</xdr:row>
      <xdr:rowOff>104775</xdr:rowOff>
    </xdr:to>
    <xdr:sp>
      <xdr:nvSpPr>
        <xdr:cNvPr id="14" name="Rectangle 16"/>
        <xdr:cNvSpPr>
          <a:spLocks/>
        </xdr:cNvSpPr>
      </xdr:nvSpPr>
      <xdr:spPr>
        <a:xfrm>
          <a:off x="1514475" y="1419225"/>
          <a:ext cx="6410325" cy="2628900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4</xdr:row>
      <xdr:rowOff>38100</xdr:rowOff>
    </xdr:from>
    <xdr:to>
      <xdr:col>10</xdr:col>
      <xdr:colOff>428625</xdr:colOff>
      <xdr:row>4</xdr:row>
      <xdr:rowOff>47625</xdr:rowOff>
    </xdr:to>
    <xdr:sp>
      <xdr:nvSpPr>
        <xdr:cNvPr id="15" name="Line 17"/>
        <xdr:cNvSpPr>
          <a:spLocks/>
        </xdr:cNvSpPr>
      </xdr:nvSpPr>
      <xdr:spPr>
        <a:xfrm flipV="1">
          <a:off x="1495425" y="1381125"/>
          <a:ext cx="6457950" cy="952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38100</xdr:rowOff>
    </xdr:from>
    <xdr:to>
      <xdr:col>2</xdr:col>
      <xdr:colOff>238125</xdr:colOff>
      <xdr:row>17</xdr:row>
      <xdr:rowOff>152400</xdr:rowOff>
    </xdr:to>
    <xdr:sp>
      <xdr:nvSpPr>
        <xdr:cNvPr id="16" name="Line 18"/>
        <xdr:cNvSpPr>
          <a:spLocks/>
        </xdr:cNvSpPr>
      </xdr:nvSpPr>
      <xdr:spPr>
        <a:xfrm flipH="1">
          <a:off x="1476375" y="1381125"/>
          <a:ext cx="9525" cy="271462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47625</xdr:rowOff>
    </xdr:from>
    <xdr:to>
      <xdr:col>10</xdr:col>
      <xdr:colOff>438150</xdr:colOff>
      <xdr:row>17</xdr:row>
      <xdr:rowOff>161925</xdr:rowOff>
    </xdr:to>
    <xdr:sp>
      <xdr:nvSpPr>
        <xdr:cNvPr id="17" name="Line 19"/>
        <xdr:cNvSpPr>
          <a:spLocks/>
        </xdr:cNvSpPr>
      </xdr:nvSpPr>
      <xdr:spPr>
        <a:xfrm>
          <a:off x="7943850" y="1390650"/>
          <a:ext cx="19050" cy="2714625"/>
        </a:xfrm>
        <a:prstGeom prst="line">
          <a:avLst/>
        </a:prstGeom>
        <a:noFill/>
        <a:ln w="381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17</xdr:row>
      <xdr:rowOff>142875</xdr:rowOff>
    </xdr:from>
    <xdr:to>
      <xdr:col>10</xdr:col>
      <xdr:colOff>419100</xdr:colOff>
      <xdr:row>17</xdr:row>
      <xdr:rowOff>152400</xdr:rowOff>
    </xdr:to>
    <xdr:sp>
      <xdr:nvSpPr>
        <xdr:cNvPr id="18" name="Line 20"/>
        <xdr:cNvSpPr>
          <a:spLocks/>
        </xdr:cNvSpPr>
      </xdr:nvSpPr>
      <xdr:spPr>
        <a:xfrm flipH="1" flipV="1">
          <a:off x="1504950" y="4086225"/>
          <a:ext cx="6438900" cy="9525"/>
        </a:xfrm>
        <a:prstGeom prst="line">
          <a:avLst/>
        </a:prstGeom>
        <a:noFill/>
        <a:ln w="381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6</xdr:row>
      <xdr:rowOff>57150</xdr:rowOff>
    </xdr:from>
    <xdr:to>
      <xdr:col>3</xdr:col>
      <xdr:colOff>123825</xdr:colOff>
      <xdr:row>8</xdr:row>
      <xdr:rowOff>95250</xdr:rowOff>
    </xdr:to>
    <xdr:sp>
      <xdr:nvSpPr>
        <xdr:cNvPr id="19" name="Text Box 21"/>
        <xdr:cNvSpPr txBox="1">
          <a:spLocks noChangeArrowheads="1"/>
        </xdr:cNvSpPr>
      </xdr:nvSpPr>
      <xdr:spPr>
        <a:xfrm>
          <a:off x="1619250" y="1800225"/>
          <a:ext cx="561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390525</xdr:colOff>
      <xdr:row>9</xdr:row>
      <xdr:rowOff>9525</xdr:rowOff>
    </xdr:from>
    <xdr:to>
      <xdr:col>3</xdr:col>
      <xdr:colOff>152400</xdr:colOff>
      <xdr:row>11</xdr:row>
      <xdr:rowOff>28575</xdr:rowOff>
    </xdr:to>
    <xdr:sp>
      <xdr:nvSpPr>
        <xdr:cNvPr id="20" name="Text Box 22"/>
        <xdr:cNvSpPr txBox="1">
          <a:spLocks noChangeArrowheads="1"/>
        </xdr:cNvSpPr>
      </xdr:nvSpPr>
      <xdr:spPr>
        <a:xfrm>
          <a:off x="1638300" y="2352675"/>
          <a:ext cx="5715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°</a:t>
          </a:r>
        </a:p>
      </xdr:txBody>
    </xdr:sp>
    <xdr:clientData/>
  </xdr:twoCellAnchor>
  <xdr:twoCellAnchor>
    <xdr:from>
      <xdr:col>2</xdr:col>
      <xdr:colOff>390525</xdr:colOff>
      <xdr:row>11</xdr:row>
      <xdr:rowOff>171450</xdr:rowOff>
    </xdr:from>
    <xdr:to>
      <xdr:col>3</xdr:col>
      <xdr:colOff>219075</xdr:colOff>
      <xdr:row>14</xdr:row>
      <xdr:rowOff>9525</xdr:rowOff>
    </xdr:to>
    <xdr:sp>
      <xdr:nvSpPr>
        <xdr:cNvPr id="21" name="Text Box 23"/>
        <xdr:cNvSpPr txBox="1">
          <a:spLocks noChangeArrowheads="1"/>
        </xdr:cNvSpPr>
      </xdr:nvSpPr>
      <xdr:spPr>
        <a:xfrm>
          <a:off x="1638300" y="2914650"/>
          <a:ext cx="6381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°</a:t>
          </a:r>
        </a:p>
      </xdr:txBody>
    </xdr:sp>
    <xdr:clientData/>
  </xdr:twoCellAnchor>
  <xdr:oneCellAnchor>
    <xdr:from>
      <xdr:col>12</xdr:col>
      <xdr:colOff>0</xdr:colOff>
      <xdr:row>14</xdr:row>
      <xdr:rowOff>38100</xdr:rowOff>
    </xdr:from>
    <xdr:ext cx="76200" cy="200025"/>
    <xdr:sp fLocksText="0">
      <xdr:nvSpPr>
        <xdr:cNvPr id="22" name="Text Box 24"/>
        <xdr:cNvSpPr txBox="1">
          <a:spLocks noChangeArrowheads="1"/>
        </xdr:cNvSpPr>
      </xdr:nvSpPr>
      <xdr:spPr>
        <a:xfrm>
          <a:off x="9010650" y="3381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495300</xdr:colOff>
      <xdr:row>4</xdr:row>
      <xdr:rowOff>47625</xdr:rowOff>
    </xdr:from>
    <xdr:to>
      <xdr:col>12</xdr:col>
      <xdr:colOff>371475</xdr:colOff>
      <xdr:row>17</xdr:row>
      <xdr:rowOff>161925</xdr:rowOff>
    </xdr:to>
    <xdr:grpSp>
      <xdr:nvGrpSpPr>
        <xdr:cNvPr id="23" name="Group 26"/>
        <xdr:cNvGrpSpPr>
          <a:grpSpLocks/>
        </xdr:cNvGrpSpPr>
      </xdr:nvGrpSpPr>
      <xdr:grpSpPr>
        <a:xfrm>
          <a:off x="8020050" y="1390650"/>
          <a:ext cx="1362075" cy="2714625"/>
          <a:chOff x="819" y="173"/>
          <a:chExt cx="154" cy="347"/>
        </a:xfrm>
        <a:solidFill>
          <a:srgbClr val="FFFFFF"/>
        </a:solidFill>
      </xdr:grpSpPr>
      <xdr:sp>
        <xdr:nvSpPr>
          <xdr:cNvPr id="24" name="Rectangle 27" descr="Stuoia"/>
          <xdr:cNvSpPr>
            <a:spLocks/>
          </xdr:cNvSpPr>
        </xdr:nvSpPr>
        <xdr:spPr>
          <a:xfrm>
            <a:off x="819" y="173"/>
            <a:ext cx="154" cy="345"/>
          </a:xfrm>
          <a:prstGeom prst="rect">
            <a:avLst/>
          </a:prstGeom>
          <a:blipFill>
            <a:blip r:embed="rId2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" name="Group 28"/>
          <xdr:cNvGrpSpPr>
            <a:grpSpLocks/>
          </xdr:cNvGrpSpPr>
        </xdr:nvGrpSpPr>
        <xdr:grpSpPr>
          <a:xfrm>
            <a:off x="819" y="173"/>
            <a:ext cx="154" cy="347"/>
            <a:chOff x="819" y="173"/>
            <a:chExt cx="154" cy="347"/>
          </a:xfrm>
          <a:solidFill>
            <a:srgbClr val="FFFFFF"/>
          </a:solidFill>
        </xdr:grpSpPr>
        <xdr:grpSp>
          <xdr:nvGrpSpPr>
            <xdr:cNvPr id="26" name="Group 29"/>
            <xdr:cNvGrpSpPr>
              <a:grpSpLocks/>
            </xdr:cNvGrpSpPr>
          </xdr:nvGrpSpPr>
          <xdr:grpSpPr>
            <a:xfrm>
              <a:off x="820" y="173"/>
              <a:ext cx="153" cy="347"/>
              <a:chOff x="820" y="173"/>
              <a:chExt cx="153" cy="347"/>
            </a:xfrm>
            <a:solidFill>
              <a:srgbClr val="FFFFFF"/>
            </a:solidFill>
          </xdr:grpSpPr>
          <xdr:sp>
            <xdr:nvSpPr>
              <xdr:cNvPr id="27" name="Line 30"/>
              <xdr:cNvSpPr>
                <a:spLocks/>
              </xdr:cNvSpPr>
            </xdr:nvSpPr>
            <xdr:spPr>
              <a:xfrm flipH="1">
                <a:off x="821" y="518"/>
                <a:ext cx="152" cy="1"/>
              </a:xfrm>
              <a:prstGeom prst="line">
                <a:avLst/>
              </a:prstGeom>
              <a:noFill/>
              <a:ln w="3810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28" name="Group 31"/>
              <xdr:cNvGrpSpPr>
                <a:grpSpLocks/>
              </xdr:cNvGrpSpPr>
            </xdr:nvGrpSpPr>
            <xdr:grpSpPr>
              <a:xfrm>
                <a:off x="820" y="173"/>
                <a:ext cx="152" cy="347"/>
                <a:chOff x="820" y="173"/>
                <a:chExt cx="152" cy="347"/>
              </a:xfrm>
              <a:solidFill>
                <a:srgbClr val="FFFFFF"/>
              </a:solidFill>
            </xdr:grpSpPr>
            <xdr:grpSp>
              <xdr:nvGrpSpPr>
                <xdr:cNvPr id="29" name="Group 32"/>
                <xdr:cNvGrpSpPr>
                  <a:grpSpLocks/>
                </xdr:cNvGrpSpPr>
              </xdr:nvGrpSpPr>
              <xdr:grpSpPr>
                <a:xfrm>
                  <a:off x="824" y="175"/>
                  <a:ext cx="148" cy="345"/>
                  <a:chOff x="824" y="175"/>
                  <a:chExt cx="148" cy="345"/>
                </a:xfrm>
                <a:solidFill>
                  <a:srgbClr val="FFFFFF"/>
                </a:solidFill>
              </xdr:grpSpPr>
              <xdr:sp>
                <xdr:nvSpPr>
                  <xdr:cNvPr id="30" name="Rectangle 33"/>
                  <xdr:cNvSpPr>
                    <a:spLocks/>
                  </xdr:cNvSpPr>
                </xdr:nvSpPr>
                <xdr:spPr>
                  <a:xfrm>
                    <a:off x="824" y="177"/>
                    <a:ext cx="144" cy="338"/>
                  </a:xfrm>
                  <a:prstGeom prst="rect">
                    <a:avLst/>
                  </a:prstGeom>
                  <a:noFill/>
                  <a:ln w="15875" cmpd="sng">
                    <a:solidFill>
                      <a:srgbClr val="FF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1" name="Line 34"/>
                  <xdr:cNvSpPr>
                    <a:spLocks/>
                  </xdr:cNvSpPr>
                </xdr:nvSpPr>
                <xdr:spPr>
                  <a:xfrm>
                    <a:off x="972" y="175"/>
                    <a:ext cx="0" cy="345"/>
                  </a:xfrm>
                  <a:prstGeom prst="line">
                    <a:avLst/>
                  </a:prstGeom>
                  <a:noFill/>
                  <a:ln w="38100" cmpd="sng">
                    <a:solidFill>
                      <a:srgbClr val="333333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32" name="Line 35"/>
                <xdr:cNvSpPr>
                  <a:spLocks/>
                </xdr:cNvSpPr>
              </xdr:nvSpPr>
              <xdr:spPr>
                <a:xfrm>
                  <a:off x="820" y="173"/>
                  <a:ext cx="152" cy="1"/>
                </a:xfrm>
                <a:prstGeom prst="line">
                  <a:avLst/>
                </a:prstGeom>
                <a:noFill/>
                <a:ln w="19050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sp>
          <xdr:nvSpPr>
            <xdr:cNvPr id="33" name="Line 36"/>
            <xdr:cNvSpPr>
              <a:spLocks/>
            </xdr:cNvSpPr>
          </xdr:nvSpPr>
          <xdr:spPr>
            <a:xfrm>
              <a:off x="819" y="174"/>
              <a:ext cx="1" cy="346"/>
            </a:xfrm>
            <a:prstGeom prst="line">
              <a:avLst/>
            </a:prstGeom>
            <a:noFill/>
            <a:ln w="1905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466725</xdr:colOff>
      <xdr:row>20</xdr:row>
      <xdr:rowOff>133350</xdr:rowOff>
    </xdr:from>
    <xdr:to>
      <xdr:col>10</xdr:col>
      <xdr:colOff>28575</xdr:colOff>
      <xdr:row>20</xdr:row>
      <xdr:rowOff>133350</xdr:rowOff>
    </xdr:to>
    <xdr:sp>
      <xdr:nvSpPr>
        <xdr:cNvPr id="34" name="Text Box 40">
          <a:hlinkClick r:id="rId1"/>
        </xdr:cNvPr>
        <xdr:cNvSpPr txBox="1">
          <a:spLocks noChangeArrowheads="1"/>
        </xdr:cNvSpPr>
      </xdr:nvSpPr>
      <xdr:spPr>
        <a:xfrm>
          <a:off x="3305175" y="4419600"/>
          <a:ext cx="424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1" i="1" u="none" baseline="0">
              <a:solidFill>
                <a:srgbClr val="FFFFFF"/>
              </a:solidFill>
            </a:rPr>
            <a:t>geppi.russo@regione.campania.it</a:t>
          </a:r>
        </a:p>
      </xdr:txBody>
    </xdr:sp>
    <xdr:clientData/>
  </xdr:twoCellAnchor>
  <xdr:twoCellAnchor>
    <xdr:from>
      <xdr:col>2</xdr:col>
      <xdr:colOff>371475</xdr:colOff>
      <xdr:row>14</xdr:row>
      <xdr:rowOff>142875</xdr:rowOff>
    </xdr:from>
    <xdr:to>
      <xdr:col>3</xdr:col>
      <xdr:colOff>133350</xdr:colOff>
      <xdr:row>16</xdr:row>
      <xdr:rowOff>180975</xdr:rowOff>
    </xdr:to>
    <xdr:sp>
      <xdr:nvSpPr>
        <xdr:cNvPr id="35" name="Text Box 43"/>
        <xdr:cNvSpPr txBox="1">
          <a:spLocks noChangeArrowheads="1"/>
        </xdr:cNvSpPr>
      </xdr:nvSpPr>
      <xdr:spPr>
        <a:xfrm>
          <a:off x="1619250" y="3486150"/>
          <a:ext cx="571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</a:t>
          </a: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°</a:t>
          </a:r>
        </a:p>
      </xdr:txBody>
    </xdr:sp>
    <xdr:clientData/>
  </xdr:twoCellAnchor>
  <xdr:twoCellAnchor>
    <xdr:from>
      <xdr:col>2</xdr:col>
      <xdr:colOff>371475</xdr:colOff>
      <xdr:row>20</xdr:row>
      <xdr:rowOff>133350</xdr:rowOff>
    </xdr:from>
    <xdr:to>
      <xdr:col>12</xdr:col>
      <xdr:colOff>504825</xdr:colOff>
      <xdr:row>20</xdr:row>
      <xdr:rowOff>133350</xdr:rowOff>
    </xdr:to>
    <xdr:sp>
      <xdr:nvSpPr>
        <xdr:cNvPr id="36" name="Line 44"/>
        <xdr:cNvSpPr>
          <a:spLocks/>
        </xdr:cNvSpPr>
      </xdr:nvSpPr>
      <xdr:spPr>
        <a:xfrm>
          <a:off x="1619250" y="4419600"/>
          <a:ext cx="789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</xdr:row>
      <xdr:rowOff>161925</xdr:rowOff>
    </xdr:from>
    <xdr:to>
      <xdr:col>11</xdr:col>
      <xdr:colOff>228600</xdr:colOff>
      <xdr:row>3</xdr:row>
      <xdr:rowOff>161925</xdr:rowOff>
    </xdr:to>
    <xdr:sp>
      <xdr:nvSpPr>
        <xdr:cNvPr id="37" name="Line 45"/>
        <xdr:cNvSpPr>
          <a:spLocks/>
        </xdr:cNvSpPr>
      </xdr:nvSpPr>
      <xdr:spPr>
        <a:xfrm>
          <a:off x="2143125" y="933450"/>
          <a:ext cx="6391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333375</xdr:rowOff>
    </xdr:from>
    <xdr:to>
      <xdr:col>2</xdr:col>
      <xdr:colOff>590550</xdr:colOff>
      <xdr:row>9</xdr:row>
      <xdr:rowOff>180975</xdr:rowOff>
    </xdr:to>
    <xdr:sp>
      <xdr:nvSpPr>
        <xdr:cNvPr id="38" name="AutoShape 54"/>
        <xdr:cNvSpPr>
          <a:spLocks/>
        </xdr:cNvSpPr>
      </xdr:nvSpPr>
      <xdr:spPr>
        <a:xfrm rot="919290">
          <a:off x="85725" y="1104900"/>
          <a:ext cx="1752600" cy="1419225"/>
        </a:xfrm>
        <a:prstGeom prst="irregularSeal2">
          <a:avLst/>
        </a:prstGeom>
        <a:solidFill>
          <a:srgbClr val="FFFF99">
            <a:alpha val="5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leggere la guida!</a:t>
          </a:r>
        </a:p>
      </xdr:txBody>
    </xdr:sp>
    <xdr:clientData/>
  </xdr:twoCellAnchor>
  <xdr:twoCellAnchor>
    <xdr:from>
      <xdr:col>9</xdr:col>
      <xdr:colOff>571500</xdr:colOff>
      <xdr:row>3</xdr:row>
      <xdr:rowOff>285750</xdr:rowOff>
    </xdr:from>
    <xdr:to>
      <xdr:col>14</xdr:col>
      <xdr:colOff>304800</xdr:colOff>
      <xdr:row>10</xdr:row>
      <xdr:rowOff>180975</xdr:rowOff>
    </xdr:to>
    <xdr:sp>
      <xdr:nvSpPr>
        <xdr:cNvPr id="39" name="AutoShape 55"/>
        <xdr:cNvSpPr>
          <a:spLocks/>
        </xdr:cNvSpPr>
      </xdr:nvSpPr>
      <xdr:spPr>
        <a:xfrm rot="10664179">
          <a:off x="7315200" y="1057275"/>
          <a:ext cx="2657475" cy="1666875"/>
        </a:xfrm>
        <a:prstGeom prst="irregularSeal2">
          <a:avLst/>
        </a:prstGeom>
        <a:solidFill>
          <a:srgbClr val="FFFF99">
            <a:alpha val="5000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inviare i dati  entro il giorno 4 Agosto 2017
</a:t>
          </a:r>
        </a:p>
      </xdr:txBody>
    </xdr:sp>
    <xdr:clientData/>
  </xdr:twoCellAnchor>
  <xdr:twoCellAnchor>
    <xdr:from>
      <xdr:col>1</xdr:col>
      <xdr:colOff>571500</xdr:colOff>
      <xdr:row>0</xdr:row>
      <xdr:rowOff>161925</xdr:rowOff>
    </xdr:from>
    <xdr:to>
      <xdr:col>10</xdr:col>
      <xdr:colOff>762000</xdr:colOff>
      <xdr:row>4</xdr:row>
      <xdr:rowOff>85725</xdr:rowOff>
    </xdr:to>
    <xdr:grpSp>
      <xdr:nvGrpSpPr>
        <xdr:cNvPr id="40" name="Group 70"/>
        <xdr:cNvGrpSpPr>
          <a:grpSpLocks/>
        </xdr:cNvGrpSpPr>
      </xdr:nvGrpSpPr>
      <xdr:grpSpPr>
        <a:xfrm>
          <a:off x="657225" y="161925"/>
          <a:ext cx="7629525" cy="1266825"/>
          <a:chOff x="40" y="17"/>
          <a:chExt cx="801" cy="133"/>
        </a:xfrm>
        <a:solidFill>
          <a:srgbClr val="FFFFFF"/>
        </a:solidFill>
      </xdr:grpSpPr>
      <xdr:pic>
        <xdr:nvPicPr>
          <xdr:cNvPr id="41" name="Picture 7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30" y="17"/>
            <a:ext cx="42" cy="4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2" name="Text Box 72"/>
          <xdr:cNvSpPr txBox="1">
            <a:spLocks noChangeArrowheads="1"/>
          </xdr:cNvSpPr>
        </xdr:nvSpPr>
        <xdr:spPr>
          <a:xfrm>
            <a:off x="189" y="99"/>
            <a:ext cx="526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AvantGarde Bk BT"/>
                <a:ea typeface="AvantGarde Bk BT"/>
                <a:cs typeface="AvantGarde Bk BT"/>
              </a:rPr>
              <a:t>Nucleo Regionale Conti Pubblici Territoriali </a:t>
            </a:r>
            <a:r>
              <a:rPr lang="en-US" cap="none" sz="1200" b="1" i="0" u="none" baseline="0">
                <a:solidFill>
                  <a:srgbClr val="000000"/>
                </a:solidFill>
                <a:latin typeface="AvantGarde Bk BT"/>
                <a:ea typeface="AvantGarde Bk BT"/>
                <a:cs typeface="AvantGarde Bk BT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43" name="Text Box 73"/>
          <xdr:cNvSpPr txBox="1">
            <a:spLocks noChangeArrowheads="1"/>
          </xdr:cNvSpPr>
        </xdr:nvSpPr>
        <xdr:spPr>
          <a:xfrm>
            <a:off x="306" y="58"/>
            <a:ext cx="303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Regione Campania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2400" b="0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
</a:t>
            </a:r>
          </a:p>
        </xdr:txBody>
      </xdr:sp>
      <xdr:pic>
        <xdr:nvPicPr>
          <xdr:cNvPr id="44" name="Picture 74" descr="logosistan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0" y="20"/>
            <a:ext cx="164" cy="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5" name="Picture 75" descr="logoCPTcampania_ok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50" y="21"/>
            <a:ext cx="91" cy="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561975</xdr:colOff>
      <xdr:row>37</xdr:row>
      <xdr:rowOff>38100</xdr:rowOff>
    </xdr:from>
    <xdr:to>
      <xdr:col>6</xdr:col>
      <xdr:colOff>638175</xdr:colOff>
      <xdr:row>37</xdr:row>
      <xdr:rowOff>209550</xdr:rowOff>
    </xdr:to>
    <xdr:sp>
      <xdr:nvSpPr>
        <xdr:cNvPr id="46" name="AutoShape 76"/>
        <xdr:cNvSpPr>
          <a:spLocks/>
        </xdr:cNvSpPr>
      </xdr:nvSpPr>
      <xdr:spPr>
        <a:xfrm>
          <a:off x="4181475" y="7524750"/>
          <a:ext cx="857250" cy="171450"/>
        </a:xfrm>
        <a:prstGeom prst="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2</xdr:col>
      <xdr:colOff>742950</xdr:colOff>
      <xdr:row>6</xdr:row>
      <xdr:rowOff>66675</xdr:rowOff>
    </xdr:from>
    <xdr:to>
      <xdr:col>10</xdr:col>
      <xdr:colOff>19050</xdr:colOff>
      <xdr:row>8</xdr:row>
      <xdr:rowOff>114300</xdr:rowOff>
    </xdr:to>
    <xdr:pic>
      <xdr:nvPicPr>
        <xdr:cNvPr id="47" name="CommandButton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990725" y="1809750"/>
          <a:ext cx="5553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9</xdr:row>
      <xdr:rowOff>57150</xdr:rowOff>
    </xdr:from>
    <xdr:to>
      <xdr:col>2</xdr:col>
      <xdr:colOff>38100</xdr:colOff>
      <xdr:row>11</xdr:row>
      <xdr:rowOff>85725</xdr:rowOff>
    </xdr:to>
    <xdr:pic>
      <xdr:nvPicPr>
        <xdr:cNvPr id="48" name="CommandButton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47650" y="2400300"/>
          <a:ext cx="10382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752475</xdr:colOff>
      <xdr:row>9</xdr:row>
      <xdr:rowOff>19050</xdr:rowOff>
    </xdr:from>
    <xdr:to>
      <xdr:col>10</xdr:col>
      <xdr:colOff>28575</xdr:colOff>
      <xdr:row>11</xdr:row>
      <xdr:rowOff>66675</xdr:rowOff>
    </xdr:to>
    <xdr:pic>
      <xdr:nvPicPr>
        <xdr:cNvPr id="49" name="CommandButton8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000250" y="2362200"/>
          <a:ext cx="5553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11</xdr:row>
      <xdr:rowOff>190500</xdr:rowOff>
    </xdr:from>
    <xdr:to>
      <xdr:col>10</xdr:col>
      <xdr:colOff>28575</xdr:colOff>
      <xdr:row>14</xdr:row>
      <xdr:rowOff>38100</xdr:rowOff>
    </xdr:to>
    <xdr:pic>
      <xdr:nvPicPr>
        <xdr:cNvPr id="50" name="CommandButton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000250" y="2933700"/>
          <a:ext cx="5553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12</xdr:row>
      <xdr:rowOff>9525</xdr:rowOff>
    </xdr:from>
    <xdr:to>
      <xdr:col>2</xdr:col>
      <xdr:colOff>38100</xdr:colOff>
      <xdr:row>14</xdr:row>
      <xdr:rowOff>38100</xdr:rowOff>
    </xdr:to>
    <xdr:pic>
      <xdr:nvPicPr>
        <xdr:cNvPr id="51" name="CommandButton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47650" y="2952750"/>
          <a:ext cx="1038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14</xdr:row>
      <xdr:rowOff>190500</xdr:rowOff>
    </xdr:from>
    <xdr:to>
      <xdr:col>2</xdr:col>
      <xdr:colOff>38100</xdr:colOff>
      <xdr:row>17</xdr:row>
      <xdr:rowOff>19050</xdr:rowOff>
    </xdr:to>
    <xdr:pic>
      <xdr:nvPicPr>
        <xdr:cNvPr id="52" name="CommandButton10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47650" y="3533775"/>
          <a:ext cx="1038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10</xdr:row>
      <xdr:rowOff>28575</xdr:rowOff>
    </xdr:from>
    <xdr:to>
      <xdr:col>14</xdr:col>
      <xdr:colOff>723900</xdr:colOff>
      <xdr:row>11</xdr:row>
      <xdr:rowOff>180975</xdr:rowOff>
    </xdr:to>
    <xdr:pic>
      <xdr:nvPicPr>
        <xdr:cNvPr id="53" name="CheckBox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848850" y="2571750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15</xdr:row>
      <xdr:rowOff>47625</xdr:rowOff>
    </xdr:from>
    <xdr:to>
      <xdr:col>14</xdr:col>
      <xdr:colOff>723900</xdr:colOff>
      <xdr:row>17</xdr:row>
      <xdr:rowOff>0</xdr:rowOff>
    </xdr:to>
    <xdr:pic>
      <xdr:nvPicPr>
        <xdr:cNvPr id="54" name="CheckBox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848850" y="3590925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23</xdr:row>
      <xdr:rowOff>47625</xdr:rowOff>
    </xdr:from>
    <xdr:to>
      <xdr:col>14</xdr:col>
      <xdr:colOff>723900</xdr:colOff>
      <xdr:row>25</xdr:row>
      <xdr:rowOff>19050</xdr:rowOff>
    </xdr:to>
    <xdr:pic>
      <xdr:nvPicPr>
        <xdr:cNvPr id="55" name="CheckBox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48850" y="4924425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14</xdr:row>
      <xdr:rowOff>152400</xdr:rowOff>
    </xdr:from>
    <xdr:to>
      <xdr:col>10</xdr:col>
      <xdr:colOff>0</xdr:colOff>
      <xdr:row>17</xdr:row>
      <xdr:rowOff>0</xdr:rowOff>
    </xdr:to>
    <xdr:pic>
      <xdr:nvPicPr>
        <xdr:cNvPr id="56" name="CommandButton2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990725" y="3495675"/>
          <a:ext cx="5534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36</xdr:row>
      <xdr:rowOff>114300</xdr:rowOff>
    </xdr:from>
    <xdr:to>
      <xdr:col>10</xdr:col>
      <xdr:colOff>742950</xdr:colOff>
      <xdr:row>38</xdr:row>
      <xdr:rowOff>0</xdr:rowOff>
    </xdr:to>
    <xdr:pic>
      <xdr:nvPicPr>
        <xdr:cNvPr id="57" name="CommandButton1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6019800" y="7467600"/>
          <a:ext cx="22479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22</xdr:col>
      <xdr:colOff>247650</xdr:colOff>
      <xdr:row>18</xdr:row>
      <xdr:rowOff>76200</xdr:rowOff>
    </xdr:from>
    <xdr:to>
      <xdr:col>25</xdr:col>
      <xdr:colOff>409575</xdr:colOff>
      <xdr:row>21</xdr:row>
      <xdr:rowOff>28575</xdr:rowOff>
    </xdr:to>
    <xdr:pic>
      <xdr:nvPicPr>
        <xdr:cNvPr id="58" name="CommandButton12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6240125" y="4181475"/>
          <a:ext cx="10477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133350</xdr:colOff>
      <xdr:row>40</xdr:row>
      <xdr:rowOff>571500</xdr:rowOff>
    </xdr:from>
    <xdr:to>
      <xdr:col>21</xdr:col>
      <xdr:colOff>400050</xdr:colOff>
      <xdr:row>44</xdr:row>
      <xdr:rowOff>228600</xdr:rowOff>
    </xdr:to>
    <xdr:pic>
      <xdr:nvPicPr>
        <xdr:cNvPr id="59" name="CommandButton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563725" y="9058275"/>
          <a:ext cx="1047750" cy="962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39</xdr:row>
      <xdr:rowOff>161925</xdr:rowOff>
    </xdr:from>
    <xdr:to>
      <xdr:col>5</xdr:col>
      <xdr:colOff>152400</xdr:colOff>
      <xdr:row>40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0" y="14182725"/>
          <a:ext cx="52768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Responsabile  Contabile ______________________________________ </a:t>
          </a:r>
        </a:p>
      </xdr:txBody>
    </xdr:sp>
    <xdr:clientData/>
  </xdr:twoCellAnchor>
  <xdr:twoCellAnchor>
    <xdr:from>
      <xdr:col>4</xdr:col>
      <xdr:colOff>819150</xdr:colOff>
      <xdr:row>23</xdr:row>
      <xdr:rowOff>28575</xdr:rowOff>
    </xdr:from>
    <xdr:to>
      <xdr:col>4</xdr:col>
      <xdr:colOff>4276725</xdr:colOff>
      <xdr:row>24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438650" y="8858250"/>
          <a:ext cx="3457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quota complessiva detenuta dai soggetti pubblici </a:t>
          </a:r>
        </a:p>
      </xdr:txBody>
    </xdr:sp>
    <xdr:clientData/>
  </xdr:twoCellAnchor>
  <xdr:twoCellAnchor>
    <xdr:from>
      <xdr:col>6</xdr:col>
      <xdr:colOff>133350</xdr:colOff>
      <xdr:row>37</xdr:row>
      <xdr:rowOff>9525</xdr:rowOff>
    </xdr:from>
    <xdr:to>
      <xdr:col>6</xdr:col>
      <xdr:colOff>704850</xdr:colOff>
      <xdr:row>39</xdr:row>
      <xdr:rowOff>314325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8886825" y="13582650"/>
          <a:ext cx="571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torna       al  menù   </a:t>
          </a:r>
        </a:p>
      </xdr:txBody>
    </xdr:sp>
    <xdr:clientData/>
  </xdr:twoCellAnchor>
  <xdr:twoCellAnchor>
    <xdr:from>
      <xdr:col>6</xdr:col>
      <xdr:colOff>171450</xdr:colOff>
      <xdr:row>3</xdr:row>
      <xdr:rowOff>180975</xdr:rowOff>
    </xdr:from>
    <xdr:to>
      <xdr:col>6</xdr:col>
      <xdr:colOff>733425</xdr:colOff>
      <xdr:row>8</xdr:row>
      <xdr:rowOff>57150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8924925" y="2000250"/>
          <a:ext cx="5619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torna       al  menù   </a:t>
          </a:r>
        </a:p>
      </xdr:txBody>
    </xdr:sp>
    <xdr:clientData/>
  </xdr:twoCellAnchor>
  <xdr:twoCellAnchor>
    <xdr:from>
      <xdr:col>4</xdr:col>
      <xdr:colOff>476250</xdr:colOff>
      <xdr:row>3</xdr:row>
      <xdr:rowOff>85725</xdr:rowOff>
    </xdr:from>
    <xdr:to>
      <xdr:col>4</xdr:col>
      <xdr:colOff>4762500</xdr:colOff>
      <xdr:row>4</xdr:row>
      <xdr:rowOff>104775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4095750" y="1905000"/>
          <a:ext cx="428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utilizzare i pulsanti  di  selezione per accedere ai menù </a:t>
          </a:r>
        </a:p>
      </xdr:txBody>
    </xdr:sp>
    <xdr:clientData fPrintsWithSheet="0"/>
  </xdr:twoCellAnchor>
  <xdr:twoCellAnchor>
    <xdr:from>
      <xdr:col>4</xdr:col>
      <xdr:colOff>95250</xdr:colOff>
      <xdr:row>4</xdr:row>
      <xdr:rowOff>123825</xdr:rowOff>
    </xdr:from>
    <xdr:to>
      <xdr:col>4</xdr:col>
      <xdr:colOff>4800600</xdr:colOff>
      <xdr:row>6</xdr:row>
      <xdr:rowOff>209550</xdr:rowOff>
    </xdr:to>
    <xdr:grpSp>
      <xdr:nvGrpSpPr>
        <xdr:cNvPr id="6" name="Group 14"/>
        <xdr:cNvGrpSpPr>
          <a:grpSpLocks/>
        </xdr:cNvGrpSpPr>
      </xdr:nvGrpSpPr>
      <xdr:grpSpPr>
        <a:xfrm>
          <a:off x="3714750" y="2133600"/>
          <a:ext cx="4705350" cy="533400"/>
          <a:chOff x="339" y="210"/>
          <a:chExt cx="503" cy="109"/>
        </a:xfrm>
        <a:solidFill>
          <a:srgbClr val="FFFFFF"/>
        </a:solidFill>
      </xdr:grpSpPr>
      <xdr:sp>
        <xdr:nvSpPr>
          <xdr:cNvPr id="7" name="Line 15"/>
          <xdr:cNvSpPr>
            <a:spLocks/>
          </xdr:cNvSpPr>
        </xdr:nvSpPr>
        <xdr:spPr>
          <a:xfrm flipH="1">
            <a:off x="339" y="211"/>
            <a:ext cx="503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6"/>
          <xdr:cNvSpPr>
            <a:spLocks/>
          </xdr:cNvSpPr>
        </xdr:nvSpPr>
        <xdr:spPr>
          <a:xfrm flipH="1">
            <a:off x="841" y="210"/>
            <a:ext cx="0" cy="109"/>
          </a:xfrm>
          <a:prstGeom prst="line">
            <a:avLst/>
          </a:prstGeom>
          <a:noFill/>
          <a:ln w="25400" cmpd="sng">
            <a:solidFill>
              <a:srgbClr val="FF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  <xdr:twoCellAnchor>
    <xdr:from>
      <xdr:col>3</xdr:col>
      <xdr:colOff>647700</xdr:colOff>
      <xdr:row>3</xdr:row>
      <xdr:rowOff>142875</xdr:rowOff>
    </xdr:from>
    <xdr:to>
      <xdr:col>4</xdr:col>
      <xdr:colOff>57150</xdr:colOff>
      <xdr:row>5</xdr:row>
      <xdr:rowOff>66675</xdr:rowOff>
    </xdr:to>
    <xdr:sp>
      <xdr:nvSpPr>
        <xdr:cNvPr id="9" name="Oval 18"/>
        <xdr:cNvSpPr>
          <a:spLocks/>
        </xdr:cNvSpPr>
      </xdr:nvSpPr>
      <xdr:spPr>
        <a:xfrm>
          <a:off x="3267075" y="1962150"/>
          <a:ext cx="409575" cy="3714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</xdr:col>
      <xdr:colOff>4581525</xdr:colOff>
      <xdr:row>7</xdr:row>
      <xdr:rowOff>9525</xdr:rowOff>
    </xdr:from>
    <xdr:to>
      <xdr:col>5</xdr:col>
      <xdr:colOff>57150</xdr:colOff>
      <xdr:row>9</xdr:row>
      <xdr:rowOff>9525</xdr:rowOff>
    </xdr:to>
    <xdr:sp>
      <xdr:nvSpPr>
        <xdr:cNvPr id="10" name="Oval 19"/>
        <xdr:cNvSpPr>
          <a:spLocks/>
        </xdr:cNvSpPr>
      </xdr:nvSpPr>
      <xdr:spPr>
        <a:xfrm>
          <a:off x="8201025" y="2724150"/>
          <a:ext cx="409575" cy="3619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666750</xdr:colOff>
      <xdr:row>13</xdr:row>
      <xdr:rowOff>38100</xdr:rowOff>
    </xdr:from>
    <xdr:to>
      <xdr:col>4</xdr:col>
      <xdr:colOff>28575</xdr:colOff>
      <xdr:row>13</xdr:row>
      <xdr:rowOff>257175</xdr:rowOff>
    </xdr:to>
    <xdr:sp>
      <xdr:nvSpPr>
        <xdr:cNvPr id="11" name="Text Box 20"/>
        <xdr:cNvSpPr txBox="1">
          <a:spLocks noChangeArrowheads="1"/>
        </xdr:cNvSpPr>
      </xdr:nvSpPr>
      <xdr:spPr>
        <a:xfrm>
          <a:off x="2038350" y="4181475"/>
          <a:ext cx="1609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Codice Categoria Ente:</a:t>
          </a:r>
        </a:p>
      </xdr:txBody>
    </xdr:sp>
    <xdr:clientData/>
  </xdr:twoCellAnchor>
  <xdr:twoCellAnchor>
    <xdr:from>
      <xdr:col>4</xdr:col>
      <xdr:colOff>533400</xdr:colOff>
      <xdr:row>16</xdr:row>
      <xdr:rowOff>19050</xdr:rowOff>
    </xdr:from>
    <xdr:to>
      <xdr:col>4</xdr:col>
      <xdr:colOff>1285875</xdr:colOff>
      <xdr:row>16</xdr:row>
      <xdr:rowOff>238125</xdr:rowOff>
    </xdr:to>
    <xdr:sp>
      <xdr:nvSpPr>
        <xdr:cNvPr id="12" name="Text Box 27"/>
        <xdr:cNvSpPr txBox="1">
          <a:spLocks noChangeArrowheads="1"/>
        </xdr:cNvSpPr>
      </xdr:nvSpPr>
      <xdr:spPr>
        <a:xfrm>
          <a:off x="4152900" y="4962525"/>
          <a:ext cx="752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Provincia:</a:t>
          </a:r>
        </a:p>
      </xdr:txBody>
    </xdr:sp>
    <xdr:clientData/>
  </xdr:twoCellAnchor>
  <xdr:twoCellAnchor>
    <xdr:from>
      <xdr:col>1</xdr:col>
      <xdr:colOff>28575</xdr:colOff>
      <xdr:row>22</xdr:row>
      <xdr:rowOff>866775</xdr:rowOff>
    </xdr:from>
    <xdr:to>
      <xdr:col>3</xdr:col>
      <xdr:colOff>904875</xdr:colOff>
      <xdr:row>22</xdr:row>
      <xdr:rowOff>1181100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219075" y="7305675"/>
          <a:ext cx="3305175" cy="3048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N.B. compilare con attenzione i campi con l'asterisco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238125</xdr:colOff>
      <xdr:row>24</xdr:row>
      <xdr:rowOff>114300</xdr:rowOff>
    </xdr:from>
    <xdr:to>
      <xdr:col>3</xdr:col>
      <xdr:colOff>952500</xdr:colOff>
      <xdr:row>24</xdr:row>
      <xdr:rowOff>352425</xdr:rowOff>
    </xdr:to>
    <xdr:sp>
      <xdr:nvSpPr>
        <xdr:cNvPr id="14" name="Text Box 29"/>
        <xdr:cNvSpPr txBox="1">
          <a:spLocks noChangeArrowheads="1"/>
        </xdr:cNvSpPr>
      </xdr:nvSpPr>
      <xdr:spPr>
        <a:xfrm>
          <a:off x="1609725" y="9201150"/>
          <a:ext cx="196215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Attività svolta o servizi prestati: </a:t>
          </a:r>
        </a:p>
      </xdr:txBody>
    </xdr:sp>
    <xdr:clientData/>
  </xdr:twoCellAnchor>
  <xdr:twoCellAnchor>
    <xdr:from>
      <xdr:col>1</xdr:col>
      <xdr:colOff>66675</xdr:colOff>
      <xdr:row>28</xdr:row>
      <xdr:rowOff>447675</xdr:rowOff>
    </xdr:from>
    <xdr:to>
      <xdr:col>3</xdr:col>
      <xdr:colOff>923925</xdr:colOff>
      <xdr:row>28</xdr:row>
      <xdr:rowOff>685800</xdr:rowOff>
    </xdr:to>
    <xdr:sp>
      <xdr:nvSpPr>
        <xdr:cNvPr id="15" name="Text Box 30"/>
        <xdr:cNvSpPr txBox="1">
          <a:spLocks noChangeArrowheads="1"/>
        </xdr:cNvSpPr>
      </xdr:nvSpPr>
      <xdr:spPr>
        <a:xfrm>
          <a:off x="257175" y="11144250"/>
          <a:ext cx="3286125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Normativa, nazionale e/o regionale, di riferimento:  </a:t>
          </a:r>
        </a:p>
      </xdr:txBody>
    </xdr:sp>
    <xdr:clientData/>
  </xdr:twoCellAnchor>
  <xdr:twoCellAnchor>
    <xdr:from>
      <xdr:col>1</xdr:col>
      <xdr:colOff>200025</xdr:colOff>
      <xdr:row>28</xdr:row>
      <xdr:rowOff>419100</xdr:rowOff>
    </xdr:from>
    <xdr:to>
      <xdr:col>3</xdr:col>
      <xdr:colOff>981075</xdr:colOff>
      <xdr:row>28</xdr:row>
      <xdr:rowOff>638175</xdr:rowOff>
    </xdr:to>
    <xdr:sp>
      <xdr:nvSpPr>
        <xdr:cNvPr id="16" name="Text Box 31"/>
        <xdr:cNvSpPr txBox="1">
          <a:spLocks noChangeArrowheads="1"/>
        </xdr:cNvSpPr>
      </xdr:nvSpPr>
      <xdr:spPr>
        <a:xfrm>
          <a:off x="390525" y="11115675"/>
          <a:ext cx="3209925" cy="2190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Normativa, nazionale e/o regionale, di riferimento: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276225</xdr:colOff>
      <xdr:row>0</xdr:row>
      <xdr:rowOff>161925</xdr:rowOff>
    </xdr:from>
    <xdr:to>
      <xdr:col>4</xdr:col>
      <xdr:colOff>4476750</xdr:colOff>
      <xdr:row>1</xdr:row>
      <xdr:rowOff>47625</xdr:rowOff>
    </xdr:to>
    <xdr:grpSp>
      <xdr:nvGrpSpPr>
        <xdr:cNvPr id="17" name="Group 36"/>
        <xdr:cNvGrpSpPr>
          <a:grpSpLocks/>
        </xdr:cNvGrpSpPr>
      </xdr:nvGrpSpPr>
      <xdr:grpSpPr>
        <a:xfrm>
          <a:off x="466725" y="161925"/>
          <a:ext cx="7629525" cy="1266825"/>
          <a:chOff x="40" y="17"/>
          <a:chExt cx="801" cy="133"/>
        </a:xfrm>
        <a:solidFill>
          <a:srgbClr val="FFFFFF"/>
        </a:solidFill>
      </xdr:grpSpPr>
      <xdr:pic>
        <xdr:nvPicPr>
          <xdr:cNvPr id="18" name="Picture 3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30" y="17"/>
            <a:ext cx="42" cy="4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9" name="Text Box 38"/>
          <xdr:cNvSpPr txBox="1">
            <a:spLocks noChangeArrowheads="1"/>
          </xdr:cNvSpPr>
        </xdr:nvSpPr>
        <xdr:spPr>
          <a:xfrm>
            <a:off x="189" y="99"/>
            <a:ext cx="526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AvantGarde Bk BT"/>
                <a:ea typeface="AvantGarde Bk BT"/>
                <a:cs typeface="AvantGarde Bk BT"/>
              </a:rPr>
              <a:t>Nucleo Regionale Conti Pubblici Territoriali </a:t>
            </a:r>
            <a:r>
              <a:rPr lang="en-US" cap="none" sz="1200" b="1" i="0" u="none" baseline="0">
                <a:solidFill>
                  <a:srgbClr val="000000"/>
                </a:solidFill>
                <a:latin typeface="AvantGarde Bk BT"/>
                <a:ea typeface="AvantGarde Bk BT"/>
                <a:cs typeface="AvantGarde Bk BT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20" name="Text Box 39"/>
          <xdr:cNvSpPr txBox="1">
            <a:spLocks noChangeArrowheads="1"/>
          </xdr:cNvSpPr>
        </xdr:nvSpPr>
        <xdr:spPr>
          <a:xfrm>
            <a:off x="306" y="58"/>
            <a:ext cx="303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Regione Campania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2400" b="0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
</a:t>
            </a:r>
          </a:p>
        </xdr:txBody>
      </xdr:sp>
      <xdr:pic>
        <xdr:nvPicPr>
          <xdr:cNvPr id="21" name="Picture 40" descr="logosistan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20"/>
            <a:ext cx="164" cy="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" name="Picture 41" descr="logoCPTcampania_ok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50" y="21"/>
            <a:ext cx="91" cy="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6</xdr:col>
      <xdr:colOff>57150</xdr:colOff>
      <xdr:row>2</xdr:row>
      <xdr:rowOff>171450</xdr:rowOff>
    </xdr:from>
    <xdr:to>
      <xdr:col>6</xdr:col>
      <xdr:colOff>762000</xdr:colOff>
      <xdr:row>40</xdr:row>
      <xdr:rowOff>9525</xdr:rowOff>
    </xdr:to>
    <xdr:pic>
      <xdr:nvPicPr>
        <xdr:cNvPr id="23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10625" y="1809750"/>
          <a:ext cx="704850" cy="12763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4</xdr:row>
      <xdr:rowOff>9525</xdr:rowOff>
    </xdr:from>
    <xdr:to>
      <xdr:col>3</xdr:col>
      <xdr:colOff>981075</xdr:colOff>
      <xdr:row>5</xdr:row>
      <xdr:rowOff>19050</xdr:rowOff>
    </xdr:to>
    <xdr:pic>
      <xdr:nvPicPr>
        <xdr:cNvPr id="24" name="Combo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19375" y="2019300"/>
          <a:ext cx="9810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19050</xdr:colOff>
      <xdr:row>13</xdr:row>
      <xdr:rowOff>28575</xdr:rowOff>
    </xdr:from>
    <xdr:to>
      <xdr:col>5</xdr:col>
      <xdr:colOff>0</xdr:colOff>
      <xdr:row>13</xdr:row>
      <xdr:rowOff>257175</xdr:rowOff>
    </xdr:to>
    <xdr:pic>
      <xdr:nvPicPr>
        <xdr:cNvPr id="25" name="Combo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38550" y="4171950"/>
          <a:ext cx="49149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38</xdr:row>
      <xdr:rowOff>47625</xdr:rowOff>
    </xdr:from>
    <xdr:to>
      <xdr:col>5</xdr:col>
      <xdr:colOff>180975</xdr:colOff>
      <xdr:row>40</xdr:row>
      <xdr:rowOff>19050</xdr:rowOff>
    </xdr:to>
    <xdr:pic>
      <xdr:nvPicPr>
        <xdr:cNvPr id="26" name="CommandButton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13877925"/>
          <a:ext cx="8543925" cy="704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1295400</xdr:colOff>
      <xdr:row>16</xdr:row>
      <xdr:rowOff>19050</xdr:rowOff>
    </xdr:from>
    <xdr:to>
      <xdr:col>4</xdr:col>
      <xdr:colOff>4924425</xdr:colOff>
      <xdr:row>16</xdr:row>
      <xdr:rowOff>247650</xdr:rowOff>
    </xdr:to>
    <xdr:pic>
      <xdr:nvPicPr>
        <xdr:cNvPr id="27" name="ComboBox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14900" y="4962525"/>
          <a:ext cx="36290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38100</xdr:colOff>
      <xdr:row>27</xdr:row>
      <xdr:rowOff>19050</xdr:rowOff>
    </xdr:from>
    <xdr:to>
      <xdr:col>4</xdr:col>
      <xdr:colOff>4924425</xdr:colOff>
      <xdr:row>27</xdr:row>
      <xdr:rowOff>247650</xdr:rowOff>
    </xdr:to>
    <xdr:pic>
      <xdr:nvPicPr>
        <xdr:cNvPr id="28" name="ComboBox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57600" y="10448925"/>
          <a:ext cx="4886325" cy="2286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3</xdr:col>
      <xdr:colOff>19050</xdr:colOff>
      <xdr:row>23</xdr:row>
      <xdr:rowOff>19050</xdr:rowOff>
    </xdr:from>
    <xdr:to>
      <xdr:col>3</xdr:col>
      <xdr:colOff>971550</xdr:colOff>
      <xdr:row>23</xdr:row>
      <xdr:rowOff>247650</xdr:rowOff>
    </xdr:to>
    <xdr:pic>
      <xdr:nvPicPr>
        <xdr:cNvPr id="29" name="ComboBox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38425" y="8848725"/>
          <a:ext cx="9525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9525</xdr:colOff>
      <xdr:row>8</xdr:row>
      <xdr:rowOff>9525</xdr:rowOff>
    </xdr:from>
    <xdr:to>
      <xdr:col>5</xdr:col>
      <xdr:colOff>0</xdr:colOff>
      <xdr:row>8</xdr:row>
      <xdr:rowOff>238125</xdr:rowOff>
    </xdr:to>
    <xdr:pic>
      <xdr:nvPicPr>
        <xdr:cNvPr id="30" name="ComboBox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29025" y="2828925"/>
          <a:ext cx="49244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4257675</xdr:colOff>
      <xdr:row>23</xdr:row>
      <xdr:rowOff>9525</xdr:rowOff>
    </xdr:from>
    <xdr:to>
      <xdr:col>4</xdr:col>
      <xdr:colOff>4924425</xdr:colOff>
      <xdr:row>23</xdr:row>
      <xdr:rowOff>247650</xdr:rowOff>
    </xdr:to>
    <xdr:pic>
      <xdr:nvPicPr>
        <xdr:cNvPr id="31" name="ComboBox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77175" y="8839200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38100</xdr:colOff>
      <xdr:row>25</xdr:row>
      <xdr:rowOff>19050</xdr:rowOff>
    </xdr:from>
    <xdr:to>
      <xdr:col>4</xdr:col>
      <xdr:colOff>4924425</xdr:colOff>
      <xdr:row>25</xdr:row>
      <xdr:rowOff>247650</xdr:rowOff>
    </xdr:to>
    <xdr:pic>
      <xdr:nvPicPr>
        <xdr:cNvPr id="32" name="ComboBox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57600" y="9915525"/>
          <a:ext cx="4886325" cy="2286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4</xdr:col>
      <xdr:colOff>38100</xdr:colOff>
      <xdr:row>26</xdr:row>
      <xdr:rowOff>9525</xdr:rowOff>
    </xdr:from>
    <xdr:to>
      <xdr:col>4</xdr:col>
      <xdr:colOff>4924425</xdr:colOff>
      <xdr:row>26</xdr:row>
      <xdr:rowOff>238125</xdr:rowOff>
    </xdr:to>
    <xdr:pic>
      <xdr:nvPicPr>
        <xdr:cNvPr id="33" name="ComboBox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57600" y="10172700"/>
          <a:ext cx="4886325" cy="2286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3</xdr:col>
      <xdr:colOff>9525</xdr:colOff>
      <xdr:row>25</xdr:row>
      <xdr:rowOff>0</xdr:rowOff>
    </xdr:from>
    <xdr:to>
      <xdr:col>3</xdr:col>
      <xdr:colOff>971550</xdr:colOff>
      <xdr:row>25</xdr:row>
      <xdr:rowOff>257175</xdr:rowOff>
    </xdr:to>
    <xdr:pic>
      <xdr:nvPicPr>
        <xdr:cNvPr id="34" name="ComboBox1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28900" y="9896475"/>
          <a:ext cx="9620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9525</xdr:colOff>
      <xdr:row>26</xdr:row>
      <xdr:rowOff>9525</xdr:rowOff>
    </xdr:from>
    <xdr:to>
      <xdr:col>3</xdr:col>
      <xdr:colOff>971550</xdr:colOff>
      <xdr:row>26</xdr:row>
      <xdr:rowOff>266700</xdr:rowOff>
    </xdr:to>
    <xdr:pic>
      <xdr:nvPicPr>
        <xdr:cNvPr id="35" name="ComboBox1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28900" y="10172700"/>
          <a:ext cx="9620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5381625</xdr:colOff>
      <xdr:row>3</xdr:row>
      <xdr:rowOff>9525</xdr:rowOff>
    </xdr:from>
    <xdr:to>
      <xdr:col>1</xdr:col>
      <xdr:colOff>6019800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57850" y="1781175"/>
          <a:ext cx="638175" cy="2000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Cod. CPT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3</xdr:col>
      <xdr:colOff>152400</xdr:colOff>
      <xdr:row>63</xdr:row>
      <xdr:rowOff>57150</xdr:rowOff>
    </xdr:from>
    <xdr:to>
      <xdr:col>4</xdr:col>
      <xdr:colOff>561975</xdr:colOff>
      <xdr:row>67</xdr:row>
      <xdr:rowOff>47625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086725" y="13535025"/>
          <a:ext cx="5619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torna  al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menù   </a:t>
          </a:r>
        </a:p>
      </xdr:txBody>
    </xdr:sp>
    <xdr:clientData/>
  </xdr:twoCellAnchor>
  <xdr:twoCellAnchor>
    <xdr:from>
      <xdr:col>4</xdr:col>
      <xdr:colOff>57150</xdr:colOff>
      <xdr:row>4</xdr:row>
      <xdr:rowOff>66675</xdr:rowOff>
    </xdr:from>
    <xdr:to>
      <xdr:col>4</xdr:col>
      <xdr:colOff>590550</xdr:colOff>
      <xdr:row>8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143875" y="2047875"/>
          <a:ext cx="5334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torna    al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menù   </a:t>
          </a:r>
        </a:p>
      </xdr:txBody>
    </xdr:sp>
    <xdr:clientData/>
  </xdr:twoCellAnchor>
  <xdr:twoCellAnchor>
    <xdr:from>
      <xdr:col>1</xdr:col>
      <xdr:colOff>323850</xdr:colOff>
      <xdr:row>12</xdr:row>
      <xdr:rowOff>19050</xdr:rowOff>
    </xdr:from>
    <xdr:to>
      <xdr:col>1</xdr:col>
      <xdr:colOff>4991100</xdr:colOff>
      <xdr:row>12</xdr:row>
      <xdr:rowOff>190500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00075" y="3514725"/>
          <a:ext cx="4667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specificare: di cui per  Imposta sul reddito persone fisiche (IRPEF)</a:t>
          </a:r>
        </a:p>
      </xdr:txBody>
    </xdr:sp>
    <xdr:clientData/>
  </xdr:twoCellAnchor>
  <xdr:twoCellAnchor>
    <xdr:from>
      <xdr:col>1</xdr:col>
      <xdr:colOff>342900</xdr:colOff>
      <xdr:row>14</xdr:row>
      <xdr:rowOff>19050</xdr:rowOff>
    </xdr:from>
    <xdr:to>
      <xdr:col>1</xdr:col>
      <xdr:colOff>5010150</xdr:colOff>
      <xdr:row>14</xdr:row>
      <xdr:rowOff>190500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619125" y="3914775"/>
          <a:ext cx="4667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specificare: di cui per Imposta sul valore aggiunto (IVA)</a:t>
          </a:r>
        </a:p>
      </xdr:txBody>
    </xdr:sp>
    <xdr:clientData/>
  </xdr:twoCellAnchor>
  <xdr:twoCellAnchor>
    <xdr:from>
      <xdr:col>1</xdr:col>
      <xdr:colOff>504825</xdr:colOff>
      <xdr:row>0</xdr:row>
      <xdr:rowOff>161925</xdr:rowOff>
    </xdr:from>
    <xdr:to>
      <xdr:col>4</xdr:col>
      <xdr:colOff>323850</xdr:colOff>
      <xdr:row>0</xdr:row>
      <xdr:rowOff>1428750</xdr:rowOff>
    </xdr:to>
    <xdr:grpSp>
      <xdr:nvGrpSpPr>
        <xdr:cNvPr id="6" name="Group 20"/>
        <xdr:cNvGrpSpPr>
          <a:grpSpLocks/>
        </xdr:cNvGrpSpPr>
      </xdr:nvGrpSpPr>
      <xdr:grpSpPr>
        <a:xfrm>
          <a:off x="781050" y="161925"/>
          <a:ext cx="7629525" cy="1276350"/>
          <a:chOff x="40" y="17"/>
          <a:chExt cx="801" cy="133"/>
        </a:xfrm>
        <a:solidFill>
          <a:srgbClr val="FFFFFF"/>
        </a:solidFill>
      </xdr:grpSpPr>
      <xdr:pic>
        <xdr:nvPicPr>
          <xdr:cNvPr id="7" name="Picture 2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30" y="17"/>
            <a:ext cx="42" cy="4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 Box 22"/>
          <xdr:cNvSpPr txBox="1">
            <a:spLocks noChangeArrowheads="1"/>
          </xdr:cNvSpPr>
        </xdr:nvSpPr>
        <xdr:spPr>
          <a:xfrm>
            <a:off x="189" y="99"/>
            <a:ext cx="526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AvantGarde Bk BT"/>
                <a:ea typeface="AvantGarde Bk BT"/>
                <a:cs typeface="AvantGarde Bk BT"/>
              </a:rPr>
              <a:t>Nucleo Regionale Conti Pubblici Territoriali </a:t>
            </a:r>
            <a:r>
              <a:rPr lang="en-US" cap="none" sz="1200" b="1" i="0" u="none" baseline="0">
                <a:solidFill>
                  <a:srgbClr val="000000"/>
                </a:solidFill>
                <a:latin typeface="AvantGarde Bk BT"/>
                <a:ea typeface="AvantGarde Bk BT"/>
                <a:cs typeface="AvantGarde Bk BT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9" name="Text Box 23"/>
          <xdr:cNvSpPr txBox="1">
            <a:spLocks noChangeArrowheads="1"/>
          </xdr:cNvSpPr>
        </xdr:nvSpPr>
        <xdr:spPr>
          <a:xfrm>
            <a:off x="306" y="58"/>
            <a:ext cx="303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Regione Campania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2400" b="0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
</a:t>
            </a:r>
          </a:p>
        </xdr:txBody>
      </xdr:sp>
      <xdr:pic>
        <xdr:nvPicPr>
          <xdr:cNvPr id="10" name="Picture 24" descr="logosistan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20"/>
            <a:ext cx="164" cy="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25" descr="logoCPTcampania_ok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50" y="21"/>
            <a:ext cx="91" cy="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133350</xdr:colOff>
      <xdr:row>65</xdr:row>
      <xdr:rowOff>76200</xdr:rowOff>
    </xdr:from>
    <xdr:to>
      <xdr:col>2</xdr:col>
      <xdr:colOff>1571625</xdr:colOff>
      <xdr:row>69</xdr:row>
      <xdr:rowOff>76200</xdr:rowOff>
    </xdr:to>
    <xdr:pic>
      <xdr:nvPicPr>
        <xdr:cNvPr id="12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13992225"/>
          <a:ext cx="77724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2</xdr:row>
      <xdr:rowOff>142875</xdr:rowOff>
    </xdr:from>
    <xdr:to>
      <xdr:col>5</xdr:col>
      <xdr:colOff>9525</xdr:colOff>
      <xdr:row>70</xdr:row>
      <xdr:rowOff>85725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34325" y="1762125"/>
          <a:ext cx="762000" cy="13049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</xdr:row>
      <xdr:rowOff>485775</xdr:rowOff>
    </xdr:from>
    <xdr:to>
      <xdr:col>11</xdr:col>
      <xdr:colOff>180975</xdr:colOff>
      <xdr:row>2</xdr:row>
      <xdr:rowOff>971550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76425" y="647700"/>
          <a:ext cx="6858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English157 BT"/>
              <a:ea typeface="English157 BT"/>
              <a:cs typeface="English157 BT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vantGarde Bk BT"/>
              <a:ea typeface="AvantGarde Bk BT"/>
              <a:cs typeface="AvantGarde Bk BT"/>
            </a:rPr>
            <a:t>Nucleo Regionale Conti Pubblici Territoriali </a:t>
          </a:r>
          <a:r>
            <a:rPr lang="en-US" cap="none" sz="1200" b="1" i="0" u="none" baseline="0">
              <a:solidFill>
                <a:srgbClr val="000000"/>
              </a:solidFill>
              <a:latin typeface="AvantGarde Bk BT"/>
              <a:ea typeface="AvantGarde Bk BT"/>
              <a:cs typeface="AvantGarde Bk B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533400</xdr:colOff>
      <xdr:row>1</xdr:row>
      <xdr:rowOff>76200</xdr:rowOff>
    </xdr:from>
    <xdr:to>
      <xdr:col>9</xdr:col>
      <xdr:colOff>371475</xdr:colOff>
      <xdr:row>2</xdr:row>
      <xdr:rowOff>495300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971800" y="161925"/>
          <a:ext cx="32194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Regione Campania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400" b="0" i="0" u="none" baseline="0">
              <a:solidFill>
                <a:srgbClr val="000000"/>
              </a:solidFill>
              <a:latin typeface="English157 BT"/>
              <a:ea typeface="English157 BT"/>
              <a:cs typeface="English157 B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English157 BT"/>
              <a:ea typeface="English157 BT"/>
              <a:cs typeface="English157 B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English157 BT"/>
              <a:ea typeface="English157 BT"/>
              <a:cs typeface="English157 BT"/>
            </a:rPr>
            <a:t>
</a:t>
          </a:r>
        </a:p>
      </xdr:txBody>
    </xdr:sp>
    <xdr:clientData/>
  </xdr:twoCellAnchor>
  <xdr:twoCellAnchor>
    <xdr:from>
      <xdr:col>3</xdr:col>
      <xdr:colOff>209550</xdr:colOff>
      <xdr:row>2</xdr:row>
      <xdr:rowOff>19050</xdr:rowOff>
    </xdr:from>
    <xdr:to>
      <xdr:col>5</xdr:col>
      <xdr:colOff>0</xdr:colOff>
      <xdr:row>2</xdr:row>
      <xdr:rowOff>904875</xdr:rowOff>
    </xdr:to>
    <xdr:pic>
      <xdr:nvPicPr>
        <xdr:cNvPr id="3" name="Picture 12" descr="logoCPTcampania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975"/>
          <a:ext cx="1009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13</xdr:row>
      <xdr:rowOff>66675</xdr:rowOff>
    </xdr:from>
    <xdr:to>
      <xdr:col>4</xdr:col>
      <xdr:colOff>295275</xdr:colOff>
      <xdr:row>16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3981450"/>
          <a:ext cx="1609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13</xdr:row>
      <xdr:rowOff>66675</xdr:rowOff>
    </xdr:from>
    <xdr:to>
      <xdr:col>11</xdr:col>
      <xdr:colOff>361950</xdr:colOff>
      <xdr:row>16</xdr:row>
      <xdr:rowOff>9525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3981450"/>
          <a:ext cx="461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59</xdr:row>
      <xdr:rowOff>200025</xdr:rowOff>
    </xdr:from>
    <xdr:to>
      <xdr:col>4</xdr:col>
      <xdr:colOff>504825</xdr:colOff>
      <xdr:row>63</xdr:row>
      <xdr:rowOff>142875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991475" y="14106525"/>
          <a:ext cx="5048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torna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menù</a:t>
          </a:r>
        </a:p>
      </xdr:txBody>
    </xdr:sp>
    <xdr:clientData/>
  </xdr:twoCellAnchor>
  <xdr:twoCellAnchor>
    <xdr:from>
      <xdr:col>4</xdr:col>
      <xdr:colOff>95250</xdr:colOff>
      <xdr:row>3</xdr:row>
      <xdr:rowOff>180975</xdr:rowOff>
    </xdr:from>
    <xdr:to>
      <xdr:col>4</xdr:col>
      <xdr:colOff>581025</xdr:colOff>
      <xdr:row>7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086725" y="1885950"/>
          <a:ext cx="4857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torna al  menù   </a:t>
          </a:r>
        </a:p>
      </xdr:txBody>
    </xdr:sp>
    <xdr:clientData/>
  </xdr:twoCellAnchor>
  <xdr:twoCellAnchor>
    <xdr:from>
      <xdr:col>1</xdr:col>
      <xdr:colOff>5276850</xdr:colOff>
      <xdr:row>3</xdr:row>
      <xdr:rowOff>9525</xdr:rowOff>
    </xdr:from>
    <xdr:to>
      <xdr:col>2</xdr:col>
      <xdr:colOff>219075</xdr:colOff>
      <xdr:row>4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553075" y="1714500"/>
          <a:ext cx="990600" cy="2095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Cod.  CPT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9525</xdr:colOff>
      <xdr:row>10</xdr:row>
      <xdr:rowOff>19050</xdr:rowOff>
    </xdr:from>
    <xdr:to>
      <xdr:col>1</xdr:col>
      <xdr:colOff>5038725</xdr:colOff>
      <xdr:row>11</xdr:row>
      <xdr:rowOff>28575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85750" y="3067050"/>
          <a:ext cx="5029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Spese di personale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(salari, stipendi e competenze varie al personale in servizio)</a:t>
          </a:r>
        </a:p>
      </xdr:txBody>
    </xdr:sp>
    <xdr:clientData/>
  </xdr:twoCellAnchor>
  <xdr:twoCellAnchor>
    <xdr:from>
      <xdr:col>1</xdr:col>
      <xdr:colOff>438150</xdr:colOff>
      <xdr:row>0</xdr:row>
      <xdr:rowOff>161925</xdr:rowOff>
    </xdr:from>
    <xdr:to>
      <xdr:col>4</xdr:col>
      <xdr:colOff>352425</xdr:colOff>
      <xdr:row>1</xdr:row>
      <xdr:rowOff>47625</xdr:rowOff>
    </xdr:to>
    <xdr:grpSp>
      <xdr:nvGrpSpPr>
        <xdr:cNvPr id="5" name="Group 13"/>
        <xdr:cNvGrpSpPr>
          <a:grpSpLocks/>
        </xdr:cNvGrpSpPr>
      </xdr:nvGrpSpPr>
      <xdr:grpSpPr>
        <a:xfrm>
          <a:off x="714375" y="161925"/>
          <a:ext cx="7629525" cy="1266825"/>
          <a:chOff x="40" y="17"/>
          <a:chExt cx="801" cy="133"/>
        </a:xfrm>
        <a:solidFill>
          <a:srgbClr val="FFFFFF"/>
        </a:solidFill>
      </xdr:grpSpPr>
      <xdr:pic>
        <xdr:nvPicPr>
          <xdr:cNvPr id="6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30" y="17"/>
            <a:ext cx="42" cy="4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Text Box 15"/>
          <xdr:cNvSpPr txBox="1">
            <a:spLocks noChangeArrowheads="1"/>
          </xdr:cNvSpPr>
        </xdr:nvSpPr>
        <xdr:spPr>
          <a:xfrm>
            <a:off x="189" y="99"/>
            <a:ext cx="526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AvantGarde Bk BT"/>
                <a:ea typeface="AvantGarde Bk BT"/>
                <a:cs typeface="AvantGarde Bk BT"/>
              </a:rPr>
              <a:t>Nucleo Regionale Conti Pubblici Territoriali </a:t>
            </a:r>
            <a:r>
              <a:rPr lang="en-US" cap="none" sz="1200" b="1" i="0" u="none" baseline="0">
                <a:solidFill>
                  <a:srgbClr val="000000"/>
                </a:solidFill>
                <a:latin typeface="AvantGarde Bk BT"/>
                <a:ea typeface="AvantGarde Bk BT"/>
                <a:cs typeface="AvantGarde Bk BT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8" name="Text Box 16"/>
          <xdr:cNvSpPr txBox="1">
            <a:spLocks noChangeArrowheads="1"/>
          </xdr:cNvSpPr>
        </xdr:nvSpPr>
        <xdr:spPr>
          <a:xfrm>
            <a:off x="306" y="58"/>
            <a:ext cx="303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Regione Campania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2400" b="0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
</a:t>
            </a:r>
          </a:p>
        </xdr:txBody>
      </xdr:sp>
      <xdr:pic>
        <xdr:nvPicPr>
          <xdr:cNvPr id="9" name="Picture 17" descr="logosistan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20"/>
            <a:ext cx="164" cy="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8" descr="logoCPTcampania_ok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50" y="21"/>
            <a:ext cx="91" cy="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209550</xdr:colOff>
      <xdr:row>60</xdr:row>
      <xdr:rowOff>66675</xdr:rowOff>
    </xdr:from>
    <xdr:to>
      <xdr:col>2</xdr:col>
      <xdr:colOff>1476375</xdr:colOff>
      <xdr:row>64</xdr:row>
      <xdr:rowOff>66675</xdr:rowOff>
    </xdr:to>
    <xdr:pic>
      <xdr:nvPicPr>
        <xdr:cNvPr id="11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14192250"/>
          <a:ext cx="75914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152400</xdr:colOff>
      <xdr:row>2</xdr:row>
      <xdr:rowOff>171450</xdr:rowOff>
    </xdr:from>
    <xdr:to>
      <xdr:col>5</xdr:col>
      <xdr:colOff>66675</xdr:colOff>
      <xdr:row>64</xdr:row>
      <xdr:rowOff>95250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72425" y="1676400"/>
          <a:ext cx="704850" cy="13192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33</xdr:row>
      <xdr:rowOff>104775</xdr:rowOff>
    </xdr:from>
    <xdr:to>
      <xdr:col>1</xdr:col>
      <xdr:colOff>1295400</xdr:colOff>
      <xdr:row>38</xdr:row>
      <xdr:rowOff>180975</xdr:rowOff>
    </xdr:to>
    <xdr:pic>
      <xdr:nvPicPr>
        <xdr:cNvPr id="1" name="Picture 1" descr="SIST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7067550"/>
          <a:ext cx="8286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43</xdr:row>
      <xdr:rowOff>85725</xdr:rowOff>
    </xdr:from>
    <xdr:to>
      <xdr:col>1</xdr:col>
      <xdr:colOff>2057400</xdr:colOff>
      <xdr:row>47</xdr:row>
      <xdr:rowOff>47625</xdr:rowOff>
    </xdr:to>
    <xdr:pic>
      <xdr:nvPicPr>
        <xdr:cNvPr id="2" name="Picture 2" descr="logosistan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8953500"/>
          <a:ext cx="1733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er@2c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dpsweb.dps.gov.it/cptweb/ricercaEnti.do" TargetMode="External" /><Relationship Id="rId2" Type="http://schemas.openxmlformats.org/officeDocument/2006/relationships/hyperlink" Target="http://dpsweb.dps.gov.it/cptweb/ricercaEnti.do" TargetMode="External" /><Relationship Id="rId3" Type="http://schemas.openxmlformats.org/officeDocument/2006/relationships/hyperlink" Target="http://dpsweb.dps.gov.it/cptweb/ricercaEnti.do" TargetMode="External" /><Relationship Id="rId4" Type="http://schemas.openxmlformats.org/officeDocument/2006/relationships/hyperlink" Target="http://dpsweb.dps.gov.it/cptweb/ricercaEnti.do" TargetMode="External" /><Relationship Id="rId5" Type="http://schemas.openxmlformats.org/officeDocument/2006/relationships/hyperlink" Target="http://dpsweb.dps.gov.it/cptweb/ricercaEnti.do" TargetMode="External" /><Relationship Id="rId6" Type="http://schemas.openxmlformats.org/officeDocument/2006/relationships/hyperlink" Target="http://dpsweb.dps.gov.it/cptweb/ricercaEnti.do" TargetMode="External" /><Relationship Id="rId7" Type="http://schemas.openxmlformats.org/officeDocument/2006/relationships/hyperlink" Target="http://dpsweb.dps.gov.it/cptweb/ricercaEnti.do" TargetMode="External" /><Relationship Id="rId8" Type="http://schemas.openxmlformats.org/officeDocument/2006/relationships/hyperlink" Target="http://dpsweb.dps.gov.it/cptweb/ricercaEnti.do" TargetMode="External" /><Relationship Id="rId9" Type="http://schemas.openxmlformats.org/officeDocument/2006/relationships/hyperlink" Target="http://dpsweb.dps.gov.it/cptweb/ricercaEnti.do" TargetMode="External" /><Relationship Id="rId10" Type="http://schemas.openxmlformats.org/officeDocument/2006/relationships/hyperlink" Target="http://dpsweb.dps.gov.it/cptweb/ricercaEnti.do" TargetMode="External" /><Relationship Id="rId11" Type="http://schemas.openxmlformats.org/officeDocument/2006/relationships/hyperlink" Target="http://dpsweb.dps.gov.it/cptweb/ricercaEnti.do" TargetMode="External" /><Relationship Id="rId12" Type="http://schemas.openxmlformats.org/officeDocument/2006/relationships/hyperlink" Target="http://dpsweb.dps.gov.it/cptweb/ricercaEnti.do" TargetMode="External" /><Relationship Id="rId13" Type="http://schemas.openxmlformats.org/officeDocument/2006/relationships/hyperlink" Target="http://dpsweb.dps.gov.it/cptweb/ricercaEnti.do" TargetMode="External" /><Relationship Id="rId14" Type="http://schemas.openxmlformats.org/officeDocument/2006/relationships/hyperlink" Target="http://dpsweb.dps.gov.it/cptweb/ricercaEnti.do" TargetMode="External" /><Relationship Id="rId15" Type="http://schemas.openxmlformats.org/officeDocument/2006/relationships/hyperlink" Target="http://dpsweb.dps.gov.it/cptweb/ricercaEnti.do" TargetMode="External" /><Relationship Id="rId16" Type="http://schemas.openxmlformats.org/officeDocument/2006/relationships/hyperlink" Target="http://dpsweb.dps.gov.it/cptweb/ricercaEnti.do" TargetMode="External" /><Relationship Id="rId17" Type="http://schemas.openxmlformats.org/officeDocument/2006/relationships/hyperlink" Target="http://dpsweb.dps.gov.it/cptweb/ricercaEnti.do" TargetMode="External" /><Relationship Id="rId18" Type="http://schemas.openxmlformats.org/officeDocument/2006/relationships/hyperlink" Target="http://dpsweb.dps.gov.it/cptweb/ricercaEnti.do" TargetMode="External" /><Relationship Id="rId19" Type="http://schemas.openxmlformats.org/officeDocument/2006/relationships/hyperlink" Target="http://dpsweb.dps.gov.it/cptweb/ricercaEnti.do" TargetMode="External" /><Relationship Id="rId20" Type="http://schemas.openxmlformats.org/officeDocument/2006/relationships/hyperlink" Target="http://dpsweb.dps.gov.it/cptweb/ricercaEnti.do" TargetMode="External" /><Relationship Id="rId21" Type="http://schemas.openxmlformats.org/officeDocument/2006/relationships/hyperlink" Target="http://dpsweb.dps.gov.it/cptweb/ricercaEnti.do" TargetMode="External" /><Relationship Id="rId22" Type="http://schemas.openxmlformats.org/officeDocument/2006/relationships/hyperlink" Target="http://dpsweb.dps.gov.it/cptweb/ricercaEnti.do" TargetMode="External" /><Relationship Id="rId23" Type="http://schemas.openxmlformats.org/officeDocument/2006/relationships/hyperlink" Target="http://dpsweb.dps.gov.it/cptweb/ricercaEnti.do" TargetMode="External" /><Relationship Id="rId24" Type="http://schemas.openxmlformats.org/officeDocument/2006/relationships/hyperlink" Target="http://dpsweb.dps.gov.it/cptweb/ricercaEnti.do" TargetMode="External" /><Relationship Id="rId25" Type="http://schemas.openxmlformats.org/officeDocument/2006/relationships/hyperlink" Target="http://dpsweb.dps.gov.it/cptweb/ricercaEnti.do" TargetMode="External" /><Relationship Id="rId26" Type="http://schemas.openxmlformats.org/officeDocument/2006/relationships/hyperlink" Target="http://dpsweb.dps.gov.it/cptweb/ricercaEnti.do" TargetMode="External" /><Relationship Id="rId27" Type="http://schemas.openxmlformats.org/officeDocument/2006/relationships/hyperlink" Target="http://dpsweb.dps.gov.it/cptweb/ricercaEnti.do" TargetMode="External" /><Relationship Id="rId28" Type="http://schemas.openxmlformats.org/officeDocument/2006/relationships/hyperlink" Target="http://dpsweb.dps.gov.it/cptweb/ricercaEnti.do" TargetMode="External" /><Relationship Id="rId29" Type="http://schemas.openxmlformats.org/officeDocument/2006/relationships/hyperlink" Target="http://dpsweb.dps.gov.it/cptweb/ricercaEnti.do" TargetMode="External" /><Relationship Id="rId30" Type="http://schemas.openxmlformats.org/officeDocument/2006/relationships/hyperlink" Target="http://dpsweb.dps.gov.it/cptweb/ricercaEnti.do" TargetMode="External" /><Relationship Id="rId31" Type="http://schemas.openxmlformats.org/officeDocument/2006/relationships/hyperlink" Target="http://dpsweb.dps.gov.it/cptweb/ricercaEnti.do" TargetMode="External" /><Relationship Id="rId32" Type="http://schemas.openxmlformats.org/officeDocument/2006/relationships/hyperlink" Target="http://dpsweb.dps.gov.it/cptweb/ricercaEnti.do" TargetMode="External" /><Relationship Id="rId33" Type="http://schemas.openxmlformats.org/officeDocument/2006/relationships/hyperlink" Target="http://dpsweb.dps.gov.it/cptweb/ricercaEnti.do" TargetMode="External" /><Relationship Id="rId34" Type="http://schemas.openxmlformats.org/officeDocument/2006/relationships/hyperlink" Target="http://dpsweb.dps.gov.it/cptweb/ricercaEnti.do" TargetMode="External" /><Relationship Id="rId35" Type="http://schemas.openxmlformats.org/officeDocument/2006/relationships/hyperlink" Target="http://dpsweb.dps.gov.it/cptweb/ricercaEnti.do" TargetMode="External" /><Relationship Id="rId36" Type="http://schemas.openxmlformats.org/officeDocument/2006/relationships/hyperlink" Target="http://dpsweb.dps.gov.it/cptweb/ricercaEnti.do" TargetMode="External" /><Relationship Id="rId37" Type="http://schemas.openxmlformats.org/officeDocument/2006/relationships/hyperlink" Target="http://dpsweb.dps.gov.it/cptweb/ricercaEnti.do" TargetMode="External" /><Relationship Id="rId38" Type="http://schemas.openxmlformats.org/officeDocument/2006/relationships/hyperlink" Target="http://dpsweb.dps.gov.it/cptweb/ricercaEnti.do" TargetMode="External" /><Relationship Id="rId39" Type="http://schemas.openxmlformats.org/officeDocument/2006/relationships/hyperlink" Target="http://dpsweb.dps.gov.it/cptweb/ricercaEnti.do" TargetMode="External" /><Relationship Id="rId40" Type="http://schemas.openxmlformats.org/officeDocument/2006/relationships/hyperlink" Target="http://dpsweb.dps.gov.it/cptweb/ricercaEnti.do" TargetMode="External" /><Relationship Id="rId41" Type="http://schemas.openxmlformats.org/officeDocument/2006/relationships/hyperlink" Target="http://dpsweb.dps.gov.it/cptweb/ricercaEnti.do" TargetMode="External" /><Relationship Id="rId42" Type="http://schemas.openxmlformats.org/officeDocument/2006/relationships/hyperlink" Target="http://dpsweb.dps.gov.it/cptweb/ricercaEnti.do" TargetMode="External" /><Relationship Id="rId43" Type="http://schemas.openxmlformats.org/officeDocument/2006/relationships/hyperlink" Target="http://dpsweb.dps.gov.it/cptweb/ricercaEnti.do" TargetMode="External" /><Relationship Id="rId44" Type="http://schemas.openxmlformats.org/officeDocument/2006/relationships/hyperlink" Target="http://dpsweb.dps.gov.it/cptweb/ricercaEnti.do" TargetMode="External" /><Relationship Id="rId45" Type="http://schemas.openxmlformats.org/officeDocument/2006/relationships/hyperlink" Target="http://dpsweb.dps.gov.it/cptweb/ricercaEnti.do" TargetMode="External" /><Relationship Id="rId46" Type="http://schemas.openxmlformats.org/officeDocument/2006/relationships/hyperlink" Target="http://dpsweb.dps.gov.it/cptweb/ricercaEnti.do" TargetMode="External" /><Relationship Id="rId47" Type="http://schemas.openxmlformats.org/officeDocument/2006/relationships/hyperlink" Target="http://dpsweb.dps.gov.it/cptweb/ricercaEnti.do" TargetMode="External" /><Relationship Id="rId48" Type="http://schemas.openxmlformats.org/officeDocument/2006/relationships/hyperlink" Target="http://dpsweb.dps.gov.it/cptweb/ricercaEnti.do" TargetMode="External" /><Relationship Id="rId49" Type="http://schemas.openxmlformats.org/officeDocument/2006/relationships/hyperlink" Target="http://dpsweb.dps.gov.it/cptweb/ricercaEnti.do" TargetMode="External" /><Relationship Id="rId50" Type="http://schemas.openxmlformats.org/officeDocument/2006/relationships/hyperlink" Target="http://dpsweb.dps.gov.it/cptweb/ricercaEnti.do" TargetMode="External" /><Relationship Id="rId51" Type="http://schemas.openxmlformats.org/officeDocument/2006/relationships/hyperlink" Target="http://dpsweb.dps.gov.it/cptweb/ricercaEnti.do" TargetMode="External" /><Relationship Id="rId52" Type="http://schemas.openxmlformats.org/officeDocument/2006/relationships/hyperlink" Target="http://dpsweb.dps.gov.it/cptweb/ricercaEnti.do" TargetMode="External" /><Relationship Id="rId53" Type="http://schemas.openxmlformats.org/officeDocument/2006/relationships/hyperlink" Target="http://dpsweb.dps.gov.it/cptweb/ricercaEnti.do" TargetMode="External" /><Relationship Id="rId54" Type="http://schemas.openxmlformats.org/officeDocument/2006/relationships/hyperlink" Target="http://dpsweb.dps.gov.it/cptweb/ricercaEnti.do" TargetMode="External" /><Relationship Id="rId55" Type="http://schemas.openxmlformats.org/officeDocument/2006/relationships/hyperlink" Target="http://dpsweb.dps.gov.it/cptweb/ricercaEnti.do" TargetMode="External" /><Relationship Id="rId56" Type="http://schemas.openxmlformats.org/officeDocument/2006/relationships/hyperlink" Target="http://dpsweb.dps.gov.it/cptweb/ricercaEnti.do" TargetMode="External" /><Relationship Id="rId57" Type="http://schemas.openxmlformats.org/officeDocument/2006/relationships/hyperlink" Target="http://dpsweb.dps.gov.it/cptweb/ricercaEnti.do" TargetMode="External" /><Relationship Id="rId58" Type="http://schemas.openxmlformats.org/officeDocument/2006/relationships/hyperlink" Target="http://dpsweb.dps.gov.it/cptweb/ricercaEnti.do" TargetMode="External" /><Relationship Id="rId59" Type="http://schemas.openxmlformats.org/officeDocument/2006/relationships/hyperlink" Target="http://dpsweb.dps.gov.it/cptweb/ricercaEnti.do" TargetMode="External" /><Relationship Id="rId60" Type="http://schemas.openxmlformats.org/officeDocument/2006/relationships/hyperlink" Target="http://dpsweb.dps.gov.it/cptweb/ricercaEnti.do" TargetMode="External" /><Relationship Id="rId61" Type="http://schemas.openxmlformats.org/officeDocument/2006/relationships/hyperlink" Target="http://dpsweb.dps.gov.it/cptweb/ricercaEnti.do" TargetMode="External" /><Relationship Id="rId62" Type="http://schemas.openxmlformats.org/officeDocument/2006/relationships/hyperlink" Target="http://dpsweb.dps.gov.it/cptweb/ricercaEnti.do" TargetMode="External" /><Relationship Id="rId63" Type="http://schemas.openxmlformats.org/officeDocument/2006/relationships/hyperlink" Target="http://dpsweb.dps.gov.it/cptweb/ricercaEnti.do" TargetMode="External" /><Relationship Id="rId64" Type="http://schemas.openxmlformats.org/officeDocument/2006/relationships/hyperlink" Target="http://dpsweb.dps.gov.it/cptweb/ricercaEnti.do" TargetMode="External" /><Relationship Id="rId65" Type="http://schemas.openxmlformats.org/officeDocument/2006/relationships/hyperlink" Target="http://dpsweb.dps.gov.it/cptweb/ricercaEnti.do" TargetMode="External" /><Relationship Id="rId66" Type="http://schemas.openxmlformats.org/officeDocument/2006/relationships/hyperlink" Target="http://dpsweb.dps.gov.it/cptweb/ricercaEnti.do" TargetMode="External" /><Relationship Id="rId67" Type="http://schemas.openxmlformats.org/officeDocument/2006/relationships/hyperlink" Target="http://dpsweb.dps.gov.it/cptweb/ricercaEnti.do" TargetMode="External" /><Relationship Id="rId68" Type="http://schemas.openxmlformats.org/officeDocument/2006/relationships/hyperlink" Target="http://dpsweb.dps.gov.it/cptweb/ricercaEnti.do" TargetMode="External" /><Relationship Id="rId69" Type="http://schemas.openxmlformats.org/officeDocument/2006/relationships/hyperlink" Target="http://dpsweb.dps.gov.it/cptweb/ricercaEnti.do" TargetMode="External" /><Relationship Id="rId70" Type="http://schemas.openxmlformats.org/officeDocument/2006/relationships/hyperlink" Target="http://dpsweb.dps.gov.it/cptweb/ricercaEnti.do" TargetMode="External" /><Relationship Id="rId71" Type="http://schemas.openxmlformats.org/officeDocument/2006/relationships/hyperlink" Target="http://dpsweb.dps.gov.it/cptweb/ricercaEnti.do" TargetMode="External" /><Relationship Id="rId72" Type="http://schemas.openxmlformats.org/officeDocument/2006/relationships/hyperlink" Target="http://dpsweb.dps.gov.it/cptweb/ricercaEnti.do" TargetMode="External" /><Relationship Id="rId73" Type="http://schemas.openxmlformats.org/officeDocument/2006/relationships/hyperlink" Target="http://dpsweb.dps.gov.it/cptweb/ricercaEnti.do" TargetMode="External" /><Relationship Id="rId74" Type="http://schemas.openxmlformats.org/officeDocument/2006/relationships/hyperlink" Target="http://dpsweb.dps.gov.it/cptweb/ricercaEnti.do" TargetMode="External" /><Relationship Id="rId75" Type="http://schemas.openxmlformats.org/officeDocument/2006/relationships/hyperlink" Target="http://dpsweb.dps.gov.it/cptweb/ricercaEnti.do" TargetMode="External" /><Relationship Id="rId76" Type="http://schemas.openxmlformats.org/officeDocument/2006/relationships/hyperlink" Target="http://dpsweb.dps.gov.it/cptweb/ricercaEnti.do" TargetMode="External" /><Relationship Id="rId77" Type="http://schemas.openxmlformats.org/officeDocument/2006/relationships/hyperlink" Target="http://dpsweb.dps.gov.it/cptweb/ricercaEnti.do" TargetMode="External" /><Relationship Id="rId78" Type="http://schemas.openxmlformats.org/officeDocument/2006/relationships/hyperlink" Target="http://dpsweb.dps.gov.it/cptweb/ricercaEnti.do" TargetMode="External" /><Relationship Id="rId79" Type="http://schemas.openxmlformats.org/officeDocument/2006/relationships/hyperlink" Target="http://dpsweb.dps.gov.it/cptweb/ricercaEnti.do" TargetMode="External" /><Relationship Id="rId80" Type="http://schemas.openxmlformats.org/officeDocument/2006/relationships/hyperlink" Target="http://dpsweb.dps.gov.it/cptweb/ricercaEnti.do" TargetMode="External" /><Relationship Id="rId81" Type="http://schemas.openxmlformats.org/officeDocument/2006/relationships/hyperlink" Target="http://dpsweb.dps.gov.it/cptweb/ricercaEnti.do" TargetMode="External" /><Relationship Id="rId82" Type="http://schemas.openxmlformats.org/officeDocument/2006/relationships/hyperlink" Target="http://dpsweb.dps.gov.it/cptweb/ricercaEnti.do" TargetMode="External" /><Relationship Id="rId83" Type="http://schemas.openxmlformats.org/officeDocument/2006/relationships/hyperlink" Target="http://dpsweb.dps.gov.it/cptweb/ricercaEnti.do" TargetMode="External" /><Relationship Id="rId84" Type="http://schemas.openxmlformats.org/officeDocument/2006/relationships/hyperlink" Target="http://dpsweb.dps.gov.it/cptweb/ricercaEnti.do" TargetMode="External" /><Relationship Id="rId85" Type="http://schemas.openxmlformats.org/officeDocument/2006/relationships/hyperlink" Target="http://dpsweb.dps.gov.it/cptweb/ricercaEnti.do" TargetMode="External" /><Relationship Id="rId86" Type="http://schemas.openxmlformats.org/officeDocument/2006/relationships/hyperlink" Target="http://dpsweb.dps.gov.it/cptweb/ricercaEnti.do" TargetMode="External" /><Relationship Id="rId87" Type="http://schemas.openxmlformats.org/officeDocument/2006/relationships/hyperlink" Target="http://dpsweb.dps.gov.it/cptweb/ricercaEnti.do" TargetMode="External" /><Relationship Id="rId88" Type="http://schemas.openxmlformats.org/officeDocument/2006/relationships/hyperlink" Target="http://dpsweb.dps.gov.it/cptweb/ricercaEnti.do" TargetMode="External" /><Relationship Id="rId89" Type="http://schemas.openxmlformats.org/officeDocument/2006/relationships/hyperlink" Target="http://dpsweb.dps.gov.it/cptweb/ricercaEnti.do" TargetMode="External" /><Relationship Id="rId90" Type="http://schemas.openxmlformats.org/officeDocument/2006/relationships/hyperlink" Target="http://dpsweb.dps.gov.it/cptweb/ricercaEnti.do" TargetMode="External" /><Relationship Id="rId91" Type="http://schemas.openxmlformats.org/officeDocument/2006/relationships/hyperlink" Target="http://dpsweb.dps.gov.it/cptweb/ricercaEnti.do" TargetMode="External" /><Relationship Id="rId92" Type="http://schemas.openxmlformats.org/officeDocument/2006/relationships/hyperlink" Target="http://dpsweb.dps.gov.it/cptweb/ricercaEnti.do" TargetMode="External" /><Relationship Id="rId93" Type="http://schemas.openxmlformats.org/officeDocument/2006/relationships/hyperlink" Target="http://dpsweb.dps.gov.it/cptweb/ricercaEnti.do" TargetMode="External" /><Relationship Id="rId94" Type="http://schemas.openxmlformats.org/officeDocument/2006/relationships/hyperlink" Target="http://dpsweb.dps.gov.it/cptweb/ricercaEnti.do" TargetMode="External" /><Relationship Id="rId95" Type="http://schemas.openxmlformats.org/officeDocument/2006/relationships/hyperlink" Target="http://dpsweb.dps.gov.it/cptweb/ricercaEnti.do" TargetMode="External" /><Relationship Id="rId96" Type="http://schemas.openxmlformats.org/officeDocument/2006/relationships/hyperlink" Target="http://dpsweb.dps.gov.it/cptweb/ricercaEnti.do" TargetMode="External" /><Relationship Id="rId97" Type="http://schemas.openxmlformats.org/officeDocument/2006/relationships/hyperlink" Target="http://dpsweb.dps.gov.it/cptweb/ricercaEnti.do" TargetMode="External" /><Relationship Id="rId98" Type="http://schemas.openxmlformats.org/officeDocument/2006/relationships/hyperlink" Target="http://dpsweb.dps.gov.it/cptweb/ricercaEnti.do" TargetMode="External" /><Relationship Id="rId99" Type="http://schemas.openxmlformats.org/officeDocument/2006/relationships/hyperlink" Target="http://dpsweb.dps.gov.it/cptweb/ricercaEnti.do" TargetMode="External" /><Relationship Id="rId100" Type="http://schemas.openxmlformats.org/officeDocument/2006/relationships/hyperlink" Target="http://dpsweb.dps.gov.it/cptweb/ricercaEnti.do" TargetMode="External" /><Relationship Id="rId101" Type="http://schemas.openxmlformats.org/officeDocument/2006/relationships/hyperlink" Target="http://dpsweb.dps.gov.it/cptweb/ricercaEnti.do" TargetMode="External" /><Relationship Id="rId102" Type="http://schemas.openxmlformats.org/officeDocument/2006/relationships/hyperlink" Target="http://dpsweb.dps.gov.it/cptweb/ricercaEnti.do" TargetMode="External" /><Relationship Id="rId103" Type="http://schemas.openxmlformats.org/officeDocument/2006/relationships/hyperlink" Target="http://dpsweb.dps.gov.it/cptweb/ricercaEnti.do" TargetMode="External" /><Relationship Id="rId104" Type="http://schemas.openxmlformats.org/officeDocument/2006/relationships/hyperlink" Target="http://dpsweb.dps.gov.it/cptweb/ricercaEnti.do" TargetMode="External" /><Relationship Id="rId105" Type="http://schemas.openxmlformats.org/officeDocument/2006/relationships/hyperlink" Target="http://dpsweb.dps.gov.it/cptweb/ricercaEnti.do" TargetMode="External" /><Relationship Id="rId106" Type="http://schemas.openxmlformats.org/officeDocument/2006/relationships/hyperlink" Target="http://dpsweb.dps.gov.it/cptweb/ricercaEnti.do" TargetMode="External" /><Relationship Id="rId107" Type="http://schemas.openxmlformats.org/officeDocument/2006/relationships/hyperlink" Target="http://dpsweb.dps.gov.it/cptweb/ricercaEnti.do" TargetMode="External" /><Relationship Id="rId108" Type="http://schemas.openxmlformats.org/officeDocument/2006/relationships/hyperlink" Target="http://dpsweb.dps.gov.it/cptweb/ricercaEnti.do" TargetMode="External" /><Relationship Id="rId109" Type="http://schemas.openxmlformats.org/officeDocument/2006/relationships/hyperlink" Target="http://dpsweb.dps.gov.it/cptweb/ricercaEnti.do" TargetMode="External" /><Relationship Id="rId110" Type="http://schemas.openxmlformats.org/officeDocument/2006/relationships/hyperlink" Target="http://dpsweb.dps.gov.it/cptweb/ricercaEnti.do" TargetMode="External" /><Relationship Id="rId111" Type="http://schemas.openxmlformats.org/officeDocument/2006/relationships/hyperlink" Target="http://dpsweb.dps.gov.it/cptweb/ricercaEnti.do" TargetMode="External" /><Relationship Id="rId112" Type="http://schemas.openxmlformats.org/officeDocument/2006/relationships/hyperlink" Target="http://dpsweb.dps.gov.it/cptweb/ricercaEnti.do" TargetMode="External" /><Relationship Id="rId113" Type="http://schemas.openxmlformats.org/officeDocument/2006/relationships/hyperlink" Target="http://dpsweb.dps.gov.it/cptweb/ricercaEnti.do" TargetMode="External" /><Relationship Id="rId114" Type="http://schemas.openxmlformats.org/officeDocument/2006/relationships/hyperlink" Target="http://dpsweb.dps.gov.it/cptweb/ricercaEnti.do" TargetMode="External" /><Relationship Id="rId115" Type="http://schemas.openxmlformats.org/officeDocument/2006/relationships/hyperlink" Target="http://dpsweb.dps.gov.it/cptweb/ricercaEnti.do" TargetMode="External" /><Relationship Id="rId116" Type="http://schemas.openxmlformats.org/officeDocument/2006/relationships/hyperlink" Target="http://dpsweb.dps.gov.it/cptweb/ricercaEnti.do" TargetMode="External" /><Relationship Id="rId117" Type="http://schemas.openxmlformats.org/officeDocument/2006/relationships/hyperlink" Target="http://dpsweb.dps.gov.it/cptweb/ricercaEnti.do" TargetMode="External" /><Relationship Id="rId118" Type="http://schemas.openxmlformats.org/officeDocument/2006/relationships/hyperlink" Target="http://dpsweb.dps.gov.it/cptweb/ricercaEnti.do" TargetMode="External" /><Relationship Id="rId119" Type="http://schemas.openxmlformats.org/officeDocument/2006/relationships/hyperlink" Target="http://dpsweb.dps.gov.it/cptweb/ricercaEnti.do" TargetMode="External" /><Relationship Id="rId120" Type="http://schemas.openxmlformats.org/officeDocument/2006/relationships/hyperlink" Target="http://dpsweb.dps.gov.it/cptweb/ricercaEnti.do" TargetMode="External" /><Relationship Id="rId121" Type="http://schemas.openxmlformats.org/officeDocument/2006/relationships/hyperlink" Target="http://dpsweb.dps.gov.it/cptweb/ricercaEnti.do" TargetMode="External" /><Relationship Id="rId122" Type="http://schemas.openxmlformats.org/officeDocument/2006/relationships/hyperlink" Target="http://dpsweb.dps.gov.it/cptweb/ricercaEnti.do" TargetMode="External" /><Relationship Id="rId123" Type="http://schemas.openxmlformats.org/officeDocument/2006/relationships/hyperlink" Target="http://dpsweb.dps.gov.it/cptweb/ricercaEnti.do" TargetMode="External" /><Relationship Id="rId124" Type="http://schemas.openxmlformats.org/officeDocument/2006/relationships/hyperlink" Target="http://dpsweb.dps.gov.it/cptweb/ricercaEnti.do" TargetMode="External" /><Relationship Id="rId125" Type="http://schemas.openxmlformats.org/officeDocument/2006/relationships/hyperlink" Target="http://dpsweb.dps.gov.it/cptweb/ricercaEnti.do" TargetMode="External" /><Relationship Id="rId126" Type="http://schemas.openxmlformats.org/officeDocument/2006/relationships/hyperlink" Target="http://dpsweb.dps.gov.it/cptweb/ricercaEnti.do" TargetMode="External" /><Relationship Id="rId127" Type="http://schemas.openxmlformats.org/officeDocument/2006/relationships/hyperlink" Target="http://dpsweb.dps.gov.it/cptweb/ricercaEnti.do" TargetMode="External" /><Relationship Id="rId128" Type="http://schemas.openxmlformats.org/officeDocument/2006/relationships/hyperlink" Target="http://dpsweb.dps.gov.it/cptweb/ricercaEnti.do" TargetMode="External" /><Relationship Id="rId129" Type="http://schemas.openxmlformats.org/officeDocument/2006/relationships/hyperlink" Target="http://dpsweb.dps.gov.it/cptweb/ricercaEnti.do" TargetMode="External" /><Relationship Id="rId130" Type="http://schemas.openxmlformats.org/officeDocument/2006/relationships/hyperlink" Target="http://dpsweb.dps.gov.it/cptweb/ricercaEnti.do" TargetMode="External" /><Relationship Id="rId131" Type="http://schemas.openxmlformats.org/officeDocument/2006/relationships/hyperlink" Target="http://dpsweb.dps.gov.it/cptweb/ricercaEnti.do" TargetMode="External" /><Relationship Id="rId132" Type="http://schemas.openxmlformats.org/officeDocument/2006/relationships/hyperlink" Target="http://dpsweb.dps.gov.it/cptweb/ricercaEnti.do" TargetMode="External" /><Relationship Id="rId133" Type="http://schemas.openxmlformats.org/officeDocument/2006/relationships/hyperlink" Target="http://dpsweb.dps.gov.it/cptweb/ricercaEnti.do" TargetMode="External" /><Relationship Id="rId134" Type="http://schemas.openxmlformats.org/officeDocument/2006/relationships/hyperlink" Target="http://dpsweb.dps.gov.it/cptweb/ricercaEnti.do" TargetMode="External" /><Relationship Id="rId135" Type="http://schemas.openxmlformats.org/officeDocument/2006/relationships/hyperlink" Target="http://dpsweb.dps.gov.it/cptweb/ricercaEnti.do" TargetMode="External" /><Relationship Id="rId136" Type="http://schemas.openxmlformats.org/officeDocument/2006/relationships/hyperlink" Target="http://dpsweb.dps.gov.it/cptweb/ricercaEnti.do" TargetMode="External" /><Relationship Id="rId137" Type="http://schemas.openxmlformats.org/officeDocument/2006/relationships/hyperlink" Target="http://dpsweb.dps.gov.it/cptweb/ricercaEnti.do" TargetMode="External" /><Relationship Id="rId138" Type="http://schemas.openxmlformats.org/officeDocument/2006/relationships/hyperlink" Target="http://dpsweb.dps.gov.it/cptweb/ricercaEnti.do" TargetMode="External" /><Relationship Id="rId139" Type="http://schemas.openxmlformats.org/officeDocument/2006/relationships/hyperlink" Target="http://dpsweb.dps.gov.it/cptweb/ricercaEnti.do" TargetMode="External" /><Relationship Id="rId140" Type="http://schemas.openxmlformats.org/officeDocument/2006/relationships/hyperlink" Target="http://dpsweb.dps.gov.it/cptweb/ricercaEnti.do" TargetMode="External" /><Relationship Id="rId141" Type="http://schemas.openxmlformats.org/officeDocument/2006/relationships/hyperlink" Target="http://dpsweb.dps.gov.it/cptweb/ricercaEnti.do" TargetMode="External" /><Relationship Id="rId142" Type="http://schemas.openxmlformats.org/officeDocument/2006/relationships/hyperlink" Target="http://dpsweb.dps.gov.it/cptweb/ricercaEnti.do" TargetMode="External" /><Relationship Id="rId143" Type="http://schemas.openxmlformats.org/officeDocument/2006/relationships/hyperlink" Target="http://dpsweb.dps.gov.it/cptweb/ricercaEnti.do" TargetMode="External" /><Relationship Id="rId144" Type="http://schemas.openxmlformats.org/officeDocument/2006/relationships/hyperlink" Target="http://dpsweb.dps.gov.it/cptweb/ricercaEnti.do" TargetMode="External" /><Relationship Id="rId145" Type="http://schemas.openxmlformats.org/officeDocument/2006/relationships/hyperlink" Target="http://dpsweb.dps.gov.it/cptweb/ricercaEnti.do" TargetMode="External" /><Relationship Id="rId146" Type="http://schemas.openxmlformats.org/officeDocument/2006/relationships/hyperlink" Target="http://dpsweb.dps.gov.it/cptweb/ricercaEnti.do" TargetMode="External" /><Relationship Id="rId147" Type="http://schemas.openxmlformats.org/officeDocument/2006/relationships/hyperlink" Target="http://dpsweb.dps.gov.it/cptweb/ricercaEnti.do" TargetMode="External" /><Relationship Id="rId148" Type="http://schemas.openxmlformats.org/officeDocument/2006/relationships/hyperlink" Target="http://dpsweb.dps.gov.it/cptweb/ricercaEnti.do" TargetMode="External" /><Relationship Id="rId149" Type="http://schemas.openxmlformats.org/officeDocument/2006/relationships/hyperlink" Target="http://dpsweb.dps.gov.it/cptweb/ricercaEnti.do" TargetMode="External" /><Relationship Id="rId150" Type="http://schemas.openxmlformats.org/officeDocument/2006/relationships/hyperlink" Target="http://dpsweb.dps.gov.it/cptweb/ricercaEnti.do" TargetMode="External" /><Relationship Id="rId151" Type="http://schemas.openxmlformats.org/officeDocument/2006/relationships/hyperlink" Target="http://dpsweb.dps.gov.it/cptweb/ricercaEnti.do" TargetMode="External" /><Relationship Id="rId152" Type="http://schemas.openxmlformats.org/officeDocument/2006/relationships/hyperlink" Target="http://dpsweb.dps.gov.it/cptweb/ricercaEnti.do" TargetMode="External" /><Relationship Id="rId153" Type="http://schemas.openxmlformats.org/officeDocument/2006/relationships/hyperlink" Target="http://dpsweb.dps.gov.it/cptweb/ricercaEnti.do" TargetMode="External" /><Relationship Id="rId154" Type="http://schemas.openxmlformats.org/officeDocument/2006/relationships/hyperlink" Target="http://dpsweb.dps.gov.it/cptweb/ricercaEnti.do" TargetMode="External" /><Relationship Id="rId155" Type="http://schemas.openxmlformats.org/officeDocument/2006/relationships/hyperlink" Target="http://dpsweb.dps.gov.it/cptweb/ricercaEnti.do" TargetMode="External" /><Relationship Id="rId156" Type="http://schemas.openxmlformats.org/officeDocument/2006/relationships/hyperlink" Target="http://dpsweb.dps.gov.it/cptweb/ricercaEnti.do" TargetMode="External" /><Relationship Id="rId157" Type="http://schemas.openxmlformats.org/officeDocument/2006/relationships/hyperlink" Target="http://dpsweb.dps.gov.it/cptweb/ricercaEnti.do" TargetMode="External" /><Relationship Id="rId158" Type="http://schemas.openxmlformats.org/officeDocument/2006/relationships/hyperlink" Target="http://dpsweb.dps.gov.it/cptweb/ricercaEnti.do" TargetMode="External" /><Relationship Id="rId159" Type="http://schemas.openxmlformats.org/officeDocument/2006/relationships/hyperlink" Target="http://dpsweb.dps.gov.it/cptweb/ricercaEnti.do" TargetMode="External" /><Relationship Id="rId160" Type="http://schemas.openxmlformats.org/officeDocument/2006/relationships/hyperlink" Target="http://dpsweb.dps.gov.it/cptweb/ricercaEnti.do" TargetMode="External" /><Relationship Id="rId161" Type="http://schemas.openxmlformats.org/officeDocument/2006/relationships/hyperlink" Target="http://dpsweb.dps.gov.it/cptweb/ricercaEnti.do" TargetMode="External" /><Relationship Id="rId162" Type="http://schemas.openxmlformats.org/officeDocument/2006/relationships/hyperlink" Target="http://dpsweb.dps.gov.it/cptweb/ricercaEnti.do" TargetMode="External" /><Relationship Id="rId163" Type="http://schemas.openxmlformats.org/officeDocument/2006/relationships/hyperlink" Target="http://dpsweb.dps.gov.it/cptweb/ricercaEnti.do" TargetMode="External" /><Relationship Id="rId164" Type="http://schemas.openxmlformats.org/officeDocument/2006/relationships/hyperlink" Target="http://dpsweb.dps.gov.it/cptweb/ricercaEnti.do" TargetMode="External" /><Relationship Id="rId165" Type="http://schemas.openxmlformats.org/officeDocument/2006/relationships/hyperlink" Target="http://dpsweb.dps.gov.it/cptweb/ricercaEnti.do" TargetMode="External" /><Relationship Id="rId166" Type="http://schemas.openxmlformats.org/officeDocument/2006/relationships/hyperlink" Target="http://dpsweb.dps.gov.it/cptweb/ricercaEnti.do" TargetMode="External" /><Relationship Id="rId167" Type="http://schemas.openxmlformats.org/officeDocument/2006/relationships/hyperlink" Target="http://dpsweb.dps.gov.it/cptweb/ricercaEnti.do" TargetMode="External" /><Relationship Id="rId168" Type="http://schemas.openxmlformats.org/officeDocument/2006/relationships/hyperlink" Target="http://dpsweb.dps.gov.it/cptweb/ricercaEnti.do" TargetMode="External" /><Relationship Id="rId169" Type="http://schemas.openxmlformats.org/officeDocument/2006/relationships/hyperlink" Target="http://dpsweb.dps.gov.it/cptweb/ricercaEnti.do" TargetMode="External" /><Relationship Id="rId170" Type="http://schemas.openxmlformats.org/officeDocument/2006/relationships/hyperlink" Target="http://dpsweb.dps.gov.it/cptweb/ricercaEnti.do" TargetMode="External" /><Relationship Id="rId171" Type="http://schemas.openxmlformats.org/officeDocument/2006/relationships/hyperlink" Target="http://dpsweb.dps.gov.it/cptweb/ricercaEnti.do" TargetMode="External" /><Relationship Id="rId172" Type="http://schemas.openxmlformats.org/officeDocument/2006/relationships/hyperlink" Target="http://dpsweb.dps.gov.it/cptweb/ricercaEnti.do" TargetMode="External" /><Relationship Id="rId173" Type="http://schemas.openxmlformats.org/officeDocument/2006/relationships/hyperlink" Target="http://dpsweb.dps.gov.it/cptweb/ricercaEnti.do" TargetMode="External" /><Relationship Id="rId174" Type="http://schemas.openxmlformats.org/officeDocument/2006/relationships/hyperlink" Target="http://dpsweb.dps.gov.it/cptweb/ricercaEnti.do" TargetMode="External" /><Relationship Id="rId175" Type="http://schemas.openxmlformats.org/officeDocument/2006/relationships/hyperlink" Target="http://dpsweb.dps.gov.it/cptweb/ricercaEnti.do" TargetMode="External" /><Relationship Id="rId176" Type="http://schemas.openxmlformats.org/officeDocument/2006/relationships/hyperlink" Target="http://dpsweb.dps.gov.it/cptweb/ricercaEnti.do" TargetMode="External" /><Relationship Id="rId177" Type="http://schemas.openxmlformats.org/officeDocument/2006/relationships/hyperlink" Target="http://dpsweb.dps.gov.it/cptweb/ricercaEnti.do" TargetMode="External" /><Relationship Id="rId178" Type="http://schemas.openxmlformats.org/officeDocument/2006/relationships/hyperlink" Target="http://dpsweb.dps.gov.it/cptweb/ricercaEnti.do" TargetMode="External" /><Relationship Id="rId179" Type="http://schemas.openxmlformats.org/officeDocument/2006/relationships/hyperlink" Target="http://dpsweb.dps.gov.it/cptweb/ricercaEnti.do" TargetMode="External" /><Relationship Id="rId180" Type="http://schemas.openxmlformats.org/officeDocument/2006/relationships/hyperlink" Target="http://dpsweb.dps.gov.it/cptweb/ricercaEnti.do" TargetMode="External" /><Relationship Id="rId181" Type="http://schemas.openxmlformats.org/officeDocument/2006/relationships/hyperlink" Target="http://dpsweb.dps.gov.it/cptweb/ricercaEnti.do" TargetMode="External" /><Relationship Id="rId182" Type="http://schemas.openxmlformats.org/officeDocument/2006/relationships/hyperlink" Target="http://dpsweb.dps.gov.it/cptweb/ricercaEnti.do" TargetMode="External" /><Relationship Id="rId183" Type="http://schemas.openxmlformats.org/officeDocument/2006/relationships/hyperlink" Target="http://dpsweb.dps.gov.it/cptweb/ricercaEnti.do" TargetMode="External" /><Relationship Id="rId184" Type="http://schemas.openxmlformats.org/officeDocument/2006/relationships/hyperlink" Target="http://dpsweb.dps.gov.it/cptweb/ricercaEnti.do" TargetMode="External" /><Relationship Id="rId185" Type="http://schemas.openxmlformats.org/officeDocument/2006/relationships/hyperlink" Target="http://dpsweb.dps.gov.it/cptweb/ricercaEnti.do" TargetMode="External" /><Relationship Id="rId186" Type="http://schemas.openxmlformats.org/officeDocument/2006/relationships/hyperlink" Target="http://dpsweb.dps.gov.it/cptweb/ricercaEnti.do" TargetMode="External" /><Relationship Id="rId187" Type="http://schemas.openxmlformats.org/officeDocument/2006/relationships/hyperlink" Target="http://dpsweb.dps.gov.it/cptweb/ricercaEnti.do" TargetMode="External" /><Relationship Id="rId188" Type="http://schemas.openxmlformats.org/officeDocument/2006/relationships/hyperlink" Target="http://dpsweb.dps.gov.it/cptweb/ricercaEnti.do" TargetMode="External" /><Relationship Id="rId189" Type="http://schemas.openxmlformats.org/officeDocument/2006/relationships/hyperlink" Target="http://dpsweb.dps.gov.it/cptweb/ricercaEnti.do" TargetMode="External" /><Relationship Id="rId190" Type="http://schemas.openxmlformats.org/officeDocument/2006/relationships/hyperlink" Target="http://dpsweb.dps.gov.it/cptweb/ricercaEnti.do" TargetMode="External" /><Relationship Id="rId191" Type="http://schemas.openxmlformats.org/officeDocument/2006/relationships/hyperlink" Target="http://dpsweb.dps.gov.it/cptweb/ricercaEnti.do" TargetMode="External" /><Relationship Id="rId192" Type="http://schemas.openxmlformats.org/officeDocument/2006/relationships/hyperlink" Target="http://dpsweb.dps.gov.it/cptweb/ricercaEnti.do" TargetMode="External" /><Relationship Id="rId193" Type="http://schemas.openxmlformats.org/officeDocument/2006/relationships/hyperlink" Target="http://dpsweb.dps.gov.it/cptweb/ricercaEnti.do" TargetMode="External" /><Relationship Id="rId194" Type="http://schemas.openxmlformats.org/officeDocument/2006/relationships/hyperlink" Target="http://dpsweb.dps.gov.it/cptweb/ricercaEnti.do" TargetMode="External" /><Relationship Id="rId195" Type="http://schemas.openxmlformats.org/officeDocument/2006/relationships/hyperlink" Target="http://dpsweb.dps.gov.it/cptweb/ricercaEnti.do" TargetMode="External" /><Relationship Id="rId196" Type="http://schemas.openxmlformats.org/officeDocument/2006/relationships/hyperlink" Target="http://dpsweb.dps.gov.it/cptweb/ricercaEnti.do" TargetMode="External" /><Relationship Id="rId197" Type="http://schemas.openxmlformats.org/officeDocument/2006/relationships/hyperlink" Target="http://dpsweb.dps.gov.it/cptweb/ricercaEnti.do" TargetMode="External" /><Relationship Id="rId198" Type="http://schemas.openxmlformats.org/officeDocument/2006/relationships/hyperlink" Target="http://dpsweb.dps.gov.it/cptweb/ricercaEnti.do" TargetMode="External" /><Relationship Id="rId199" Type="http://schemas.openxmlformats.org/officeDocument/2006/relationships/hyperlink" Target="http://dpsweb.dps.gov.it/cptweb/ricercaEnti.do" TargetMode="External" /><Relationship Id="rId200" Type="http://schemas.openxmlformats.org/officeDocument/2006/relationships/hyperlink" Target="http://dpsweb.dps.gov.it/cptweb/ricercaEnti.do" TargetMode="External" /><Relationship Id="rId201" Type="http://schemas.openxmlformats.org/officeDocument/2006/relationships/hyperlink" Target="http://dpsweb.dps.gov.it/cptweb/ricercaEnti.do" TargetMode="External" /><Relationship Id="rId202" Type="http://schemas.openxmlformats.org/officeDocument/2006/relationships/hyperlink" Target="http://dpsweb.dps.gov.it/cptweb/ricercaEnti.do" TargetMode="External" /><Relationship Id="rId203" Type="http://schemas.openxmlformats.org/officeDocument/2006/relationships/hyperlink" Target="http://dpsweb.dps.gov.it/cptweb/ricercaEnti.do" TargetMode="External" /><Relationship Id="rId204" Type="http://schemas.openxmlformats.org/officeDocument/2006/relationships/hyperlink" Target="http://dpsweb.dps.gov.it/cptweb/ricercaEnti.do" TargetMode="External" /><Relationship Id="rId205" Type="http://schemas.openxmlformats.org/officeDocument/2006/relationships/hyperlink" Target="http://dpsweb.dps.gov.it/cptweb/ricercaEnti.do" TargetMode="External" /><Relationship Id="rId206" Type="http://schemas.openxmlformats.org/officeDocument/2006/relationships/hyperlink" Target="http://dpsweb.dps.gov.it/cptweb/ricercaEnti.do" TargetMode="External" /><Relationship Id="rId207" Type="http://schemas.openxmlformats.org/officeDocument/2006/relationships/hyperlink" Target="http://dpsweb.dps.gov.it/cptweb/ricercaEnti.do" TargetMode="External" /><Relationship Id="rId208" Type="http://schemas.openxmlformats.org/officeDocument/2006/relationships/hyperlink" Target="http://dpsweb.dps.gov.it/cptweb/ricercaEnti.do" TargetMode="External" /><Relationship Id="rId209" Type="http://schemas.openxmlformats.org/officeDocument/2006/relationships/hyperlink" Target="http://dpsweb.dps.gov.it/cptweb/ricercaEnti.do" TargetMode="External" /><Relationship Id="rId210" Type="http://schemas.openxmlformats.org/officeDocument/2006/relationships/hyperlink" Target="http://dpsweb.dps.gov.it/cptweb/ricercaEnti.do" TargetMode="External" /><Relationship Id="rId211" Type="http://schemas.openxmlformats.org/officeDocument/2006/relationships/hyperlink" Target="http://dpsweb.dps.gov.it/cptweb/ricercaEnti.do" TargetMode="External" /><Relationship Id="rId212" Type="http://schemas.openxmlformats.org/officeDocument/2006/relationships/hyperlink" Target="http://dpsweb.dps.gov.it/cptweb/ricercaEnti.do" TargetMode="External" /><Relationship Id="rId213" Type="http://schemas.openxmlformats.org/officeDocument/2006/relationships/hyperlink" Target="http://dpsweb.dps.gov.it/cptweb/ricercaEnti.do" TargetMode="External" /><Relationship Id="rId214" Type="http://schemas.openxmlformats.org/officeDocument/2006/relationships/hyperlink" Target="http://dpsweb.dps.gov.it/cptweb/ricercaEnti.do" TargetMode="External" /><Relationship Id="rId215" Type="http://schemas.openxmlformats.org/officeDocument/2006/relationships/hyperlink" Target="http://dpsweb.dps.gov.it/cptweb/ricercaEnti.do" TargetMode="External" /><Relationship Id="rId216" Type="http://schemas.openxmlformats.org/officeDocument/2006/relationships/hyperlink" Target="http://dpsweb.dps.gov.it/cptweb/ricercaEnti.do" TargetMode="External" /><Relationship Id="rId217" Type="http://schemas.openxmlformats.org/officeDocument/2006/relationships/hyperlink" Target="http://dpsweb.dps.gov.it/cptweb/ricercaEnti.do" TargetMode="External" /><Relationship Id="rId218" Type="http://schemas.openxmlformats.org/officeDocument/2006/relationships/hyperlink" Target="http://dpsweb.dps.gov.it/cptweb/ricercaEnti.do" TargetMode="External" /><Relationship Id="rId219" Type="http://schemas.openxmlformats.org/officeDocument/2006/relationships/hyperlink" Target="http://dpsweb.dps.gov.it/cptweb/ricercaEnti.do" TargetMode="External" /><Relationship Id="rId220" Type="http://schemas.openxmlformats.org/officeDocument/2006/relationships/hyperlink" Target="http://dpsweb.dps.gov.it/cptweb/ricercaEnti.do" TargetMode="External" /><Relationship Id="rId221" Type="http://schemas.openxmlformats.org/officeDocument/2006/relationships/hyperlink" Target="http://dpsweb.dps.gov.it/cptweb/ricercaEnti.do" TargetMode="External" /><Relationship Id="rId222" Type="http://schemas.openxmlformats.org/officeDocument/2006/relationships/hyperlink" Target="http://dpsweb.dps.gov.it/cptweb/ricercaEnti.do" TargetMode="External" /><Relationship Id="rId223" Type="http://schemas.openxmlformats.org/officeDocument/2006/relationships/hyperlink" Target="http://dpsweb.dps.gov.it/cptweb/ricercaEnti.do" TargetMode="External" /><Relationship Id="rId224" Type="http://schemas.openxmlformats.org/officeDocument/2006/relationships/hyperlink" Target="http://dpsweb.dps.gov.it/cptweb/ricercaEnti.do" TargetMode="External" /><Relationship Id="rId225" Type="http://schemas.openxmlformats.org/officeDocument/2006/relationships/hyperlink" Target="http://dpsweb.dps.gov.it/cptweb/ricercaEnti.do" TargetMode="External" /><Relationship Id="rId226" Type="http://schemas.openxmlformats.org/officeDocument/2006/relationships/hyperlink" Target="http://dpsweb.dps.gov.it/cptweb/ricercaEnti.do" TargetMode="External" /><Relationship Id="rId227" Type="http://schemas.openxmlformats.org/officeDocument/2006/relationships/hyperlink" Target="http://dpsweb.dps.gov.it/cptweb/ricercaEnti.do" TargetMode="External" /><Relationship Id="rId228" Type="http://schemas.openxmlformats.org/officeDocument/2006/relationships/hyperlink" Target="http://dpsweb.dps.gov.it/cptweb/ricercaEnti.do" TargetMode="External" /><Relationship Id="rId229" Type="http://schemas.openxmlformats.org/officeDocument/2006/relationships/hyperlink" Target="http://dpsweb.dps.gov.it/cptweb/ricercaEnti.do" TargetMode="External" /><Relationship Id="rId230" Type="http://schemas.openxmlformats.org/officeDocument/2006/relationships/hyperlink" Target="http://dpsweb.dps.gov.it/cptweb/ricercaEnti.do" TargetMode="External" /><Relationship Id="rId231" Type="http://schemas.openxmlformats.org/officeDocument/2006/relationships/hyperlink" Target="http://dpsweb.dps.gov.it/cptweb/ricercaEnti.do" TargetMode="External" /><Relationship Id="rId232" Type="http://schemas.openxmlformats.org/officeDocument/2006/relationships/hyperlink" Target="http://dpsweb.dps.gov.it/cptweb/ricercaEnti.do" TargetMode="External" /><Relationship Id="rId233" Type="http://schemas.openxmlformats.org/officeDocument/2006/relationships/hyperlink" Target="http://dpsweb.dps.gov.it/cptweb/ricercaEnti.do" TargetMode="External" /><Relationship Id="rId234" Type="http://schemas.openxmlformats.org/officeDocument/2006/relationships/hyperlink" Target="http://dpsweb.dps.gov.it/cptweb/ricercaEnti.do" TargetMode="External" /><Relationship Id="rId235" Type="http://schemas.openxmlformats.org/officeDocument/2006/relationships/hyperlink" Target="http://dpsweb.dps.gov.it/cptweb/ricercaEnti.do" TargetMode="External" /><Relationship Id="rId236" Type="http://schemas.openxmlformats.org/officeDocument/2006/relationships/hyperlink" Target="http://dpsweb.dps.gov.it/cptweb/ricercaEnti.do" TargetMode="External" /><Relationship Id="rId237" Type="http://schemas.openxmlformats.org/officeDocument/2006/relationships/hyperlink" Target="http://dpsweb.dps.gov.it/cptweb/ricercaEnti.do" TargetMode="External" /><Relationship Id="rId238" Type="http://schemas.openxmlformats.org/officeDocument/2006/relationships/hyperlink" Target="http://dpsweb.dps.gov.it/cptweb/ricercaEnti.do" TargetMode="External" /><Relationship Id="rId239" Type="http://schemas.openxmlformats.org/officeDocument/2006/relationships/hyperlink" Target="http://dpsweb.dps.gov.it/cptweb/ricercaEnti.do" TargetMode="External" /><Relationship Id="rId240" Type="http://schemas.openxmlformats.org/officeDocument/2006/relationships/hyperlink" Target="http://dpsweb.dps.gov.it/cptweb/ricercaEnti.do" TargetMode="External" /><Relationship Id="rId241" Type="http://schemas.openxmlformats.org/officeDocument/2006/relationships/hyperlink" Target="http://dpsweb.dps.gov.it/cptweb/ricercaEnti.do" TargetMode="External" /><Relationship Id="rId242" Type="http://schemas.openxmlformats.org/officeDocument/2006/relationships/hyperlink" Target="http://dpsweb.dps.gov.it/cptweb/ricercaEnti.do" TargetMode="External" /><Relationship Id="rId243" Type="http://schemas.openxmlformats.org/officeDocument/2006/relationships/hyperlink" Target="http://dpsweb.dps.gov.it/cptweb/ricercaEnti.do" TargetMode="External" /><Relationship Id="rId244" Type="http://schemas.openxmlformats.org/officeDocument/2006/relationships/hyperlink" Target="http://dpsweb.dps.gov.it/cptweb/ricercaEnti.do" TargetMode="External" /><Relationship Id="rId245" Type="http://schemas.openxmlformats.org/officeDocument/2006/relationships/hyperlink" Target="http://dpsweb.dps.gov.it/cptweb/ricercaEnti.do" TargetMode="External" /><Relationship Id="rId246" Type="http://schemas.openxmlformats.org/officeDocument/2006/relationships/hyperlink" Target="http://dpsweb.dps.gov.it/cptweb/ricercaEnti.do" TargetMode="External" /><Relationship Id="rId247" Type="http://schemas.openxmlformats.org/officeDocument/2006/relationships/hyperlink" Target="http://dpsweb.dps.gov.it/cptweb/ricercaEnti.do" TargetMode="External" /><Relationship Id="rId248" Type="http://schemas.openxmlformats.org/officeDocument/2006/relationships/hyperlink" Target="http://dpsweb.dps.gov.it/cptweb/ricercaEnti.do" TargetMode="External" /><Relationship Id="rId249" Type="http://schemas.openxmlformats.org/officeDocument/2006/relationships/hyperlink" Target="http://dpsweb.dps.gov.it/cptweb/ricercaEnti.do" TargetMode="External" /><Relationship Id="rId250" Type="http://schemas.openxmlformats.org/officeDocument/2006/relationships/hyperlink" Target="http://dpsweb.dps.gov.it/cptweb/ricercaEnti.do" TargetMode="External" /><Relationship Id="rId251" Type="http://schemas.openxmlformats.org/officeDocument/2006/relationships/hyperlink" Target="http://dpsweb.dps.gov.it/cptweb/ricercaEnti.do" TargetMode="External" /><Relationship Id="rId252" Type="http://schemas.openxmlformats.org/officeDocument/2006/relationships/hyperlink" Target="http://dpsweb.dps.gov.it/cptweb/ricercaEnti.do" TargetMode="External" /><Relationship Id="rId253" Type="http://schemas.openxmlformats.org/officeDocument/2006/relationships/hyperlink" Target="http://dpsweb.dps.gov.it/cptweb/ricercaEnti.do" TargetMode="External" /><Relationship Id="rId254" Type="http://schemas.openxmlformats.org/officeDocument/2006/relationships/hyperlink" Target="http://dpsweb.dps.gov.it/cptweb/ricercaEnti.do" TargetMode="External" /><Relationship Id="rId255" Type="http://schemas.openxmlformats.org/officeDocument/2006/relationships/hyperlink" Target="http://dpsweb.dps.gov.it/cptweb/ricercaEnti.do" TargetMode="External" /><Relationship Id="rId256" Type="http://schemas.openxmlformats.org/officeDocument/2006/relationships/hyperlink" Target="http://dpsweb.dps.gov.it/cptweb/ricercaEnti.do" TargetMode="External" /><Relationship Id="rId257" Type="http://schemas.openxmlformats.org/officeDocument/2006/relationships/hyperlink" Target="http://dpsweb.dps.gov.it/cptweb/ricercaEnti.do" TargetMode="External" /><Relationship Id="rId258" Type="http://schemas.openxmlformats.org/officeDocument/2006/relationships/hyperlink" Target="http://dpsweb.dps.gov.it/cptweb/ricercaEnti.do" TargetMode="External" /><Relationship Id="rId259" Type="http://schemas.openxmlformats.org/officeDocument/2006/relationships/hyperlink" Target="http://dpsweb.dps.gov.it/cptweb/ricercaEnti.do" TargetMode="External" /><Relationship Id="rId260" Type="http://schemas.openxmlformats.org/officeDocument/2006/relationships/hyperlink" Target="http://dpsweb.dps.gov.it/cptweb/ricercaEnti.do" TargetMode="External" /><Relationship Id="rId261" Type="http://schemas.openxmlformats.org/officeDocument/2006/relationships/hyperlink" Target="http://dpsweb.dps.gov.it/cptweb/ricercaEnti.do" TargetMode="External" /><Relationship Id="rId262" Type="http://schemas.openxmlformats.org/officeDocument/2006/relationships/hyperlink" Target="http://dpsweb.dps.gov.it/cptweb/ricercaEnti.do" TargetMode="External" /><Relationship Id="rId263" Type="http://schemas.openxmlformats.org/officeDocument/2006/relationships/drawing" Target="../drawings/drawing7.xml" /><Relationship Id="rId26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>
    <tabColor indexed="15"/>
    <pageSetUpPr fitToPage="1"/>
  </sheetPr>
  <dimension ref="A1:BU818"/>
  <sheetViews>
    <sheetView showGridLines="0" showRowColHeaders="0" showZeros="0" showOutlineSymbols="0" zoomScalePageLayoutView="0" workbookViewId="0" topLeftCell="A1">
      <selection activeCell="I11" sqref="I11"/>
    </sheetView>
  </sheetViews>
  <sheetFormatPr defaultColWidth="9.140625" defaultRowHeight="12.75"/>
  <cols>
    <col min="1" max="1" width="3.00390625" style="15" customWidth="1"/>
    <col min="2" max="2" width="4.140625" style="15" customWidth="1"/>
    <col min="3" max="3" width="116.140625" style="15" customWidth="1"/>
    <col min="4" max="4" width="13.57421875" style="15" customWidth="1"/>
    <col min="5" max="5" width="3.00390625" style="15" customWidth="1"/>
    <col min="6" max="6" width="3.28125" style="5" customWidth="1"/>
    <col min="7" max="7" width="9.140625" style="5" customWidth="1"/>
    <col min="8" max="53" width="9.140625" style="3" customWidth="1"/>
    <col min="54" max="16384" width="9.140625" style="15" customWidth="1"/>
  </cols>
  <sheetData>
    <row r="1" spans="1:73" s="5" customFormat="1" ht="100.5" customHeight="1">
      <c r="A1" s="1"/>
      <c r="B1" s="2"/>
      <c r="C1" s="2"/>
      <c r="D1" s="2"/>
      <c r="E1" s="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s="5" customFormat="1" ht="9" customHeight="1" thickBot="1">
      <c r="A2" s="6"/>
      <c r="B2" s="7"/>
      <c r="C2" s="8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s="13" customFormat="1" ht="23.25" customHeight="1" thickBot="1">
      <c r="A3" s="9"/>
      <c r="B3" s="10"/>
      <c r="C3" s="11" t="s">
        <v>23</v>
      </c>
      <c r="D3" s="12"/>
      <c r="E3" s="12"/>
      <c r="F3" s="5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:5" ht="15" customHeight="1" thickBot="1">
      <c r="A4" s="14"/>
      <c r="B4" s="296" t="s">
        <v>454</v>
      </c>
      <c r="C4" s="297"/>
      <c r="D4" s="298"/>
      <c r="E4" s="128"/>
    </row>
    <row r="5" spans="1:2" ht="4.5" customHeight="1">
      <c r="A5" s="16"/>
      <c r="B5" s="17"/>
    </row>
    <row r="6" spans="1:4" ht="15" customHeight="1">
      <c r="A6" s="16"/>
      <c r="B6" s="295"/>
      <c r="C6" s="295"/>
      <c r="D6" s="295"/>
    </row>
    <row r="7" spans="1:2" ht="19.5" customHeight="1">
      <c r="A7" s="16"/>
      <c r="B7" s="18" t="s">
        <v>455</v>
      </c>
    </row>
    <row r="8" spans="1:3" ht="17.25" customHeight="1">
      <c r="A8" s="16"/>
      <c r="B8" s="18"/>
      <c r="C8" s="18"/>
    </row>
    <row r="9" spans="1:3" ht="18" customHeight="1">
      <c r="A9" s="16"/>
      <c r="B9" s="19" t="s">
        <v>456</v>
      </c>
      <c r="C9" s="20" t="s">
        <v>1251</v>
      </c>
    </row>
    <row r="10" spans="1:3" ht="15.75" customHeight="1">
      <c r="A10" s="16"/>
      <c r="B10" s="21"/>
      <c r="C10" s="22" t="s">
        <v>444</v>
      </c>
    </row>
    <row r="11" spans="1:3" ht="18" customHeight="1">
      <c r="A11" s="16"/>
      <c r="B11" s="19" t="s">
        <v>457</v>
      </c>
      <c r="C11" s="23" t="s">
        <v>25</v>
      </c>
    </row>
    <row r="12" spans="1:3" ht="17.25" customHeight="1">
      <c r="A12" s="16"/>
      <c r="B12" s="21"/>
      <c r="C12" s="22" t="s">
        <v>445</v>
      </c>
    </row>
    <row r="13" spans="1:3" ht="18" customHeight="1">
      <c r="A13" s="16"/>
      <c r="B13" s="19" t="s">
        <v>458</v>
      </c>
      <c r="C13" s="24" t="s">
        <v>26</v>
      </c>
    </row>
    <row r="14" spans="1:3" ht="15.75" customHeight="1">
      <c r="A14" s="16"/>
      <c r="B14" s="21"/>
      <c r="C14" s="22" t="s">
        <v>445</v>
      </c>
    </row>
    <row r="15" spans="1:3" ht="30" customHeight="1">
      <c r="A15" s="16"/>
      <c r="B15" s="226" t="s">
        <v>459</v>
      </c>
      <c r="C15" s="227"/>
    </row>
    <row r="16" spans="1:3" ht="15.75" customHeight="1">
      <c r="A16" s="16"/>
      <c r="B16" s="21"/>
      <c r="C16" s="22"/>
    </row>
    <row r="17" spans="1:3" ht="18" customHeight="1">
      <c r="A17" s="16"/>
      <c r="B17" s="19" t="s">
        <v>460</v>
      </c>
      <c r="C17" s="24" t="s">
        <v>461</v>
      </c>
    </row>
    <row r="18" spans="1:4" ht="31.5" customHeight="1">
      <c r="A18" s="16"/>
      <c r="B18" s="25"/>
      <c r="C18" s="26" t="s">
        <v>1415</v>
      </c>
      <c r="D18" s="27"/>
    </row>
    <row r="19" spans="1:3" ht="4.5" customHeight="1">
      <c r="A19" s="16"/>
      <c r="B19" s="25"/>
      <c r="C19" s="24"/>
    </row>
    <row r="20" spans="1:3" ht="18" customHeight="1">
      <c r="A20" s="16"/>
      <c r="B20" s="28" t="s">
        <v>462</v>
      </c>
      <c r="C20" s="29" t="s">
        <v>1414</v>
      </c>
    </row>
    <row r="21" spans="1:3" ht="12" customHeight="1">
      <c r="A21" s="16"/>
      <c r="C21" s="294"/>
    </row>
    <row r="22" spans="1:3" ht="18" customHeight="1">
      <c r="A22" s="16"/>
      <c r="B22" s="28" t="s">
        <v>462</v>
      </c>
      <c r="C22" s="299" t="s">
        <v>1416</v>
      </c>
    </row>
    <row r="23" spans="1:3" ht="15.75" customHeight="1">
      <c r="A23" s="16"/>
      <c r="B23" s="25"/>
      <c r="C23" s="300"/>
    </row>
    <row r="24" spans="1:3" ht="15.75" customHeight="1">
      <c r="A24" s="16"/>
      <c r="B24" s="25"/>
      <c r="C24" s="300"/>
    </row>
    <row r="25" spans="1:3" ht="9" customHeight="1">
      <c r="A25" s="16"/>
      <c r="B25" s="30"/>
      <c r="C25" s="31"/>
    </row>
    <row r="26" spans="1:53" s="34" customFormat="1" ht="18">
      <c r="A26" s="32"/>
      <c r="B26" s="30"/>
      <c r="C26" s="33" t="s">
        <v>463</v>
      </c>
      <c r="F26" s="5"/>
      <c r="G26" s="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</row>
    <row r="27" spans="1:53" s="34" customFormat="1" ht="12.75" customHeight="1">
      <c r="A27" s="32"/>
      <c r="B27" s="36"/>
      <c r="C27" s="37"/>
      <c r="F27" s="5"/>
      <c r="G27" s="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</row>
    <row r="28" spans="1:53" s="34" customFormat="1" ht="12.75" customHeight="1">
      <c r="A28" s="32"/>
      <c r="B28" s="38"/>
      <c r="C28" s="37"/>
      <c r="F28" s="5"/>
      <c r="G28" s="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</row>
    <row r="29" spans="1:3" ht="15.75" customHeight="1">
      <c r="A29" s="16"/>
      <c r="B29" s="38"/>
      <c r="C29" s="39"/>
    </row>
    <row r="30" spans="1:5" ht="15.75" customHeight="1" thickBot="1">
      <c r="A30" s="40"/>
      <c r="B30" s="41"/>
      <c r="C30" s="42"/>
      <c r="D30" s="42"/>
      <c r="E30" s="42"/>
    </row>
    <row r="31" spans="1:5" ht="16.5" customHeight="1">
      <c r="A31" s="5"/>
      <c r="B31" s="5"/>
      <c r="C31" s="5"/>
      <c r="D31" s="5"/>
      <c r="E31" s="5"/>
    </row>
    <row r="32" spans="1:5" ht="15.75" customHeight="1">
      <c r="A32" s="5"/>
      <c r="B32" s="5"/>
      <c r="C32" s="5"/>
      <c r="D32" s="5"/>
      <c r="E32" s="5"/>
    </row>
    <row r="33" spans="1:5" ht="15.75">
      <c r="A33" s="5"/>
      <c r="B33" s="5"/>
      <c r="C33" s="5"/>
      <c r="D33" s="5"/>
      <c r="E33" s="5"/>
    </row>
    <row r="34" spans="1:5" ht="15.75">
      <c r="A34" s="3"/>
      <c r="B34" s="3"/>
      <c r="C34" s="3"/>
      <c r="D34" s="3"/>
      <c r="E34" s="3"/>
    </row>
    <row r="35" spans="1:5" ht="15.75">
      <c r="A35" s="3"/>
      <c r="B35" s="3"/>
      <c r="C35" s="3"/>
      <c r="D35" s="3"/>
      <c r="E35" s="3"/>
    </row>
    <row r="36" spans="1:5" ht="15.75">
      <c r="A36" s="3"/>
      <c r="B36" s="3"/>
      <c r="C36" s="3"/>
      <c r="D36" s="3"/>
      <c r="E36" s="3"/>
    </row>
    <row r="37" spans="1:5" ht="15.75">
      <c r="A37" s="3"/>
      <c r="B37" s="3"/>
      <c r="C37" s="3"/>
      <c r="D37" s="3"/>
      <c r="E37" s="3"/>
    </row>
    <row r="38" spans="1:5" ht="15.75">
      <c r="A38" s="3"/>
      <c r="B38" s="3"/>
      <c r="C38" s="3"/>
      <c r="D38" s="3"/>
      <c r="E38" s="3"/>
    </row>
    <row r="39" spans="1:5" ht="15.75">
      <c r="A39" s="3"/>
      <c r="B39" s="3"/>
      <c r="C39" s="3"/>
      <c r="D39" s="3"/>
      <c r="E39" s="3"/>
    </row>
    <row r="40" spans="1:5" ht="15.75">
      <c r="A40" s="3"/>
      <c r="B40" s="3"/>
      <c r="C40" s="3"/>
      <c r="D40" s="3"/>
      <c r="E40" s="3"/>
    </row>
    <row r="41" spans="1:5" ht="15.75">
      <c r="A41" s="3"/>
      <c r="B41" s="3"/>
      <c r="C41" s="3"/>
      <c r="D41" s="3"/>
      <c r="E41" s="3"/>
    </row>
    <row r="42" spans="1:5" ht="15.75">
      <c r="A42" s="3"/>
      <c r="B42" s="3"/>
      <c r="C42" s="3"/>
      <c r="D42" s="3"/>
      <c r="E42" s="3"/>
    </row>
    <row r="43" spans="1:5" ht="15.75">
      <c r="A43" s="3"/>
      <c r="B43" s="3"/>
      <c r="C43" s="3"/>
      <c r="D43" s="3"/>
      <c r="E43" s="3"/>
    </row>
    <row r="44" spans="1:5" ht="15.75">
      <c r="A44" s="3"/>
      <c r="B44" s="3"/>
      <c r="C44" s="3"/>
      <c r="D44" s="3"/>
      <c r="E44" s="3"/>
    </row>
    <row r="45" spans="1:5" ht="15.75">
      <c r="A45" s="3"/>
      <c r="B45" s="3"/>
      <c r="C45" s="3"/>
      <c r="D45" s="3"/>
      <c r="E45" s="3"/>
    </row>
    <row r="46" spans="1:5" ht="15.75">
      <c r="A46" s="3"/>
      <c r="B46" s="3"/>
      <c r="C46" s="3"/>
      <c r="D46" s="3"/>
      <c r="E46" s="3"/>
    </row>
    <row r="47" spans="1:5" ht="15.75">
      <c r="A47" s="3"/>
      <c r="B47" s="3"/>
      <c r="C47" s="3"/>
      <c r="D47" s="3"/>
      <c r="E47" s="3"/>
    </row>
    <row r="48" spans="1:5" ht="15.75">
      <c r="A48" s="3"/>
      <c r="B48" s="3"/>
      <c r="C48" s="3"/>
      <c r="D48" s="3"/>
      <c r="E48" s="3"/>
    </row>
    <row r="49" spans="6:7" s="3" customFormat="1" ht="15.75">
      <c r="F49" s="5"/>
      <c r="G49" s="5"/>
    </row>
    <row r="50" spans="6:7" s="3" customFormat="1" ht="15.75">
      <c r="F50" s="5"/>
      <c r="G50" s="5"/>
    </row>
    <row r="51" spans="6:7" s="3" customFormat="1" ht="15.75">
      <c r="F51" s="5"/>
      <c r="G51" s="5"/>
    </row>
    <row r="52" spans="6:7" s="3" customFormat="1" ht="15.75">
      <c r="F52" s="5"/>
      <c r="G52" s="5"/>
    </row>
    <row r="53" spans="6:7" s="3" customFormat="1" ht="15.75">
      <c r="F53" s="5"/>
      <c r="G53" s="5"/>
    </row>
    <row r="54" spans="6:7" s="3" customFormat="1" ht="15.75">
      <c r="F54" s="5"/>
      <c r="G54" s="5"/>
    </row>
    <row r="55" spans="6:7" s="3" customFormat="1" ht="15.75">
      <c r="F55" s="5"/>
      <c r="G55" s="5"/>
    </row>
    <row r="56" spans="6:7" s="3" customFormat="1" ht="15.75">
      <c r="F56" s="5"/>
      <c r="G56" s="5"/>
    </row>
    <row r="57" spans="6:7" s="3" customFormat="1" ht="15.75">
      <c r="F57" s="5"/>
      <c r="G57" s="5"/>
    </row>
    <row r="58" spans="6:7" s="3" customFormat="1" ht="15.75">
      <c r="F58" s="5"/>
      <c r="G58" s="5"/>
    </row>
    <row r="59" spans="6:7" s="3" customFormat="1" ht="15.75">
      <c r="F59" s="5"/>
      <c r="G59" s="5"/>
    </row>
    <row r="60" spans="6:7" s="3" customFormat="1" ht="15.75">
      <c r="F60" s="5"/>
      <c r="G60" s="5"/>
    </row>
    <row r="61" spans="6:7" s="3" customFormat="1" ht="15.75">
      <c r="F61" s="5"/>
      <c r="G61" s="5"/>
    </row>
    <row r="62" spans="6:7" s="3" customFormat="1" ht="15.75">
      <c r="F62" s="5"/>
      <c r="G62" s="5"/>
    </row>
    <row r="63" spans="6:7" s="3" customFormat="1" ht="15.75">
      <c r="F63" s="5"/>
      <c r="G63" s="5"/>
    </row>
    <row r="64" spans="6:7" s="3" customFormat="1" ht="15.75">
      <c r="F64" s="5"/>
      <c r="G64" s="5"/>
    </row>
    <row r="65" spans="6:7" s="3" customFormat="1" ht="15.75">
      <c r="F65" s="5"/>
      <c r="G65" s="5"/>
    </row>
    <row r="66" spans="6:7" s="3" customFormat="1" ht="15.75">
      <c r="F66" s="5"/>
      <c r="G66" s="5"/>
    </row>
    <row r="67" spans="6:7" s="3" customFormat="1" ht="15.75">
      <c r="F67" s="5"/>
      <c r="G67" s="5"/>
    </row>
    <row r="68" spans="6:7" s="3" customFormat="1" ht="15.75">
      <c r="F68" s="5"/>
      <c r="G68" s="5"/>
    </row>
    <row r="69" spans="6:7" s="3" customFormat="1" ht="15.75">
      <c r="F69" s="5"/>
      <c r="G69" s="5"/>
    </row>
    <row r="70" spans="6:7" s="3" customFormat="1" ht="15.75">
      <c r="F70" s="5"/>
      <c r="G70" s="5"/>
    </row>
    <row r="71" spans="6:7" s="3" customFormat="1" ht="15.75">
      <c r="F71" s="5"/>
      <c r="G71" s="5"/>
    </row>
    <row r="72" spans="6:7" s="3" customFormat="1" ht="15.75">
      <c r="F72" s="5"/>
      <c r="G72" s="5"/>
    </row>
    <row r="73" spans="6:7" s="3" customFormat="1" ht="15.75">
      <c r="F73" s="5"/>
      <c r="G73" s="5"/>
    </row>
    <row r="74" spans="6:7" s="3" customFormat="1" ht="15.75">
      <c r="F74" s="5"/>
      <c r="G74" s="5"/>
    </row>
    <row r="75" spans="6:7" s="3" customFormat="1" ht="15.75">
      <c r="F75" s="5"/>
      <c r="G75" s="5"/>
    </row>
    <row r="76" spans="6:7" s="3" customFormat="1" ht="15.75">
      <c r="F76" s="5"/>
      <c r="G76" s="5"/>
    </row>
    <row r="77" spans="6:7" s="3" customFormat="1" ht="15.75">
      <c r="F77" s="5"/>
      <c r="G77" s="5"/>
    </row>
    <row r="78" spans="6:7" s="3" customFormat="1" ht="15.75">
      <c r="F78" s="5"/>
      <c r="G78" s="5"/>
    </row>
    <row r="79" spans="6:7" s="3" customFormat="1" ht="15.75">
      <c r="F79" s="5"/>
      <c r="G79" s="5"/>
    </row>
    <row r="80" spans="6:7" s="3" customFormat="1" ht="15.75">
      <c r="F80" s="5"/>
      <c r="G80" s="5"/>
    </row>
    <row r="81" spans="6:7" s="3" customFormat="1" ht="15.75">
      <c r="F81" s="5"/>
      <c r="G81" s="5"/>
    </row>
    <row r="82" spans="6:7" s="3" customFormat="1" ht="15.75">
      <c r="F82" s="5"/>
      <c r="G82" s="5"/>
    </row>
    <row r="83" spans="6:7" s="3" customFormat="1" ht="15.75">
      <c r="F83" s="5"/>
      <c r="G83" s="5"/>
    </row>
    <row r="84" spans="6:7" s="3" customFormat="1" ht="15.75">
      <c r="F84" s="5"/>
      <c r="G84" s="5"/>
    </row>
    <row r="85" spans="6:7" s="3" customFormat="1" ht="15.75">
      <c r="F85" s="5"/>
      <c r="G85" s="5"/>
    </row>
    <row r="86" spans="6:7" s="3" customFormat="1" ht="15.75">
      <c r="F86" s="5"/>
      <c r="G86" s="5"/>
    </row>
    <row r="87" spans="6:7" s="3" customFormat="1" ht="15.75">
      <c r="F87" s="5"/>
      <c r="G87" s="5"/>
    </row>
    <row r="88" spans="6:7" s="3" customFormat="1" ht="15.75">
      <c r="F88" s="5"/>
      <c r="G88" s="5"/>
    </row>
    <row r="89" spans="6:7" s="3" customFormat="1" ht="15.75">
      <c r="F89" s="5"/>
      <c r="G89" s="5"/>
    </row>
    <row r="90" spans="6:7" s="3" customFormat="1" ht="15.75">
      <c r="F90" s="5"/>
      <c r="G90" s="5"/>
    </row>
    <row r="91" spans="6:7" s="3" customFormat="1" ht="15.75">
      <c r="F91" s="5"/>
      <c r="G91" s="5"/>
    </row>
    <row r="92" spans="6:7" s="3" customFormat="1" ht="15.75">
      <c r="F92" s="5"/>
      <c r="G92" s="5"/>
    </row>
    <row r="93" spans="6:7" s="3" customFormat="1" ht="15.75">
      <c r="F93" s="5"/>
      <c r="G93" s="5"/>
    </row>
    <row r="94" spans="6:7" s="3" customFormat="1" ht="15.75">
      <c r="F94" s="5"/>
      <c r="G94" s="5"/>
    </row>
    <row r="95" spans="6:7" s="3" customFormat="1" ht="15.75">
      <c r="F95" s="5"/>
      <c r="G95" s="5"/>
    </row>
    <row r="96" spans="6:7" s="3" customFormat="1" ht="15.75">
      <c r="F96" s="5"/>
      <c r="G96" s="5"/>
    </row>
    <row r="97" spans="6:7" s="3" customFormat="1" ht="15.75">
      <c r="F97" s="5"/>
      <c r="G97" s="5"/>
    </row>
    <row r="98" spans="6:7" s="3" customFormat="1" ht="15.75">
      <c r="F98" s="5"/>
      <c r="G98" s="5"/>
    </row>
    <row r="99" spans="6:7" s="3" customFormat="1" ht="15.75">
      <c r="F99" s="5"/>
      <c r="G99" s="5"/>
    </row>
    <row r="100" spans="6:7" s="3" customFormat="1" ht="15.75">
      <c r="F100" s="5"/>
      <c r="G100" s="5"/>
    </row>
    <row r="101" spans="6:7" s="3" customFormat="1" ht="15.75">
      <c r="F101" s="5"/>
      <c r="G101" s="5"/>
    </row>
    <row r="102" spans="6:7" s="3" customFormat="1" ht="15.75">
      <c r="F102" s="5"/>
      <c r="G102" s="5"/>
    </row>
    <row r="103" spans="6:7" s="3" customFormat="1" ht="15.75">
      <c r="F103" s="5"/>
      <c r="G103" s="5"/>
    </row>
    <row r="104" spans="6:7" s="3" customFormat="1" ht="15.75">
      <c r="F104" s="5"/>
      <c r="G104" s="5"/>
    </row>
    <row r="105" spans="6:7" s="3" customFormat="1" ht="15.75">
      <c r="F105" s="5"/>
      <c r="G105" s="5"/>
    </row>
    <row r="106" spans="6:7" s="3" customFormat="1" ht="15.75">
      <c r="F106" s="5"/>
      <c r="G106" s="5"/>
    </row>
    <row r="107" spans="6:7" s="3" customFormat="1" ht="15.75">
      <c r="F107" s="5"/>
      <c r="G107" s="5"/>
    </row>
    <row r="108" spans="6:7" s="3" customFormat="1" ht="15.75">
      <c r="F108" s="5"/>
      <c r="G108" s="5"/>
    </row>
    <row r="109" spans="6:7" s="3" customFormat="1" ht="15.75">
      <c r="F109" s="5"/>
      <c r="G109" s="5"/>
    </row>
    <row r="110" spans="6:7" s="3" customFormat="1" ht="15.75">
      <c r="F110" s="5"/>
      <c r="G110" s="5"/>
    </row>
    <row r="111" spans="6:7" s="3" customFormat="1" ht="15.75">
      <c r="F111" s="5"/>
      <c r="G111" s="5"/>
    </row>
    <row r="112" spans="6:7" s="3" customFormat="1" ht="15.75">
      <c r="F112" s="5"/>
      <c r="G112" s="5"/>
    </row>
    <row r="113" spans="6:7" s="3" customFormat="1" ht="15.75">
      <c r="F113" s="5"/>
      <c r="G113" s="5"/>
    </row>
    <row r="114" spans="6:7" s="3" customFormat="1" ht="15.75">
      <c r="F114" s="5"/>
      <c r="G114" s="5"/>
    </row>
    <row r="115" spans="6:7" s="3" customFormat="1" ht="15.75">
      <c r="F115" s="5"/>
      <c r="G115" s="5"/>
    </row>
    <row r="116" spans="6:7" s="3" customFormat="1" ht="15.75">
      <c r="F116" s="5"/>
      <c r="G116" s="5"/>
    </row>
    <row r="117" spans="6:7" s="3" customFormat="1" ht="15.75">
      <c r="F117" s="5"/>
      <c r="G117" s="5"/>
    </row>
    <row r="118" spans="6:7" s="3" customFormat="1" ht="15.75">
      <c r="F118" s="5"/>
      <c r="G118" s="5"/>
    </row>
    <row r="119" spans="6:7" s="3" customFormat="1" ht="15.75">
      <c r="F119" s="5"/>
      <c r="G119" s="5"/>
    </row>
    <row r="120" spans="6:7" s="3" customFormat="1" ht="15.75">
      <c r="F120" s="5"/>
      <c r="G120" s="5"/>
    </row>
    <row r="121" spans="6:7" s="3" customFormat="1" ht="15.75">
      <c r="F121" s="5"/>
      <c r="G121" s="5"/>
    </row>
    <row r="122" spans="6:7" s="3" customFormat="1" ht="15.75">
      <c r="F122" s="5"/>
      <c r="G122" s="5"/>
    </row>
    <row r="123" spans="6:7" s="3" customFormat="1" ht="15.75">
      <c r="F123" s="5"/>
      <c r="G123" s="5"/>
    </row>
    <row r="124" spans="6:7" s="3" customFormat="1" ht="15.75">
      <c r="F124" s="5"/>
      <c r="G124" s="5"/>
    </row>
    <row r="125" spans="6:7" s="3" customFormat="1" ht="15.75">
      <c r="F125" s="5"/>
      <c r="G125" s="5"/>
    </row>
    <row r="126" spans="6:7" s="3" customFormat="1" ht="15.75">
      <c r="F126" s="5"/>
      <c r="G126" s="5"/>
    </row>
    <row r="127" spans="6:7" s="3" customFormat="1" ht="15.75">
      <c r="F127" s="5"/>
      <c r="G127" s="5"/>
    </row>
    <row r="128" spans="6:7" s="3" customFormat="1" ht="15.75">
      <c r="F128" s="5"/>
      <c r="G128" s="5"/>
    </row>
    <row r="129" spans="6:7" s="3" customFormat="1" ht="15.75">
      <c r="F129" s="5"/>
      <c r="G129" s="5"/>
    </row>
    <row r="130" spans="6:7" s="3" customFormat="1" ht="15.75">
      <c r="F130" s="5"/>
      <c r="G130" s="5"/>
    </row>
    <row r="131" spans="6:7" s="3" customFormat="1" ht="15.75">
      <c r="F131" s="5"/>
      <c r="G131" s="5"/>
    </row>
    <row r="132" spans="6:7" s="3" customFormat="1" ht="15.75">
      <c r="F132" s="5"/>
      <c r="G132" s="5"/>
    </row>
    <row r="133" spans="6:7" s="3" customFormat="1" ht="15.75">
      <c r="F133" s="5"/>
      <c r="G133" s="5"/>
    </row>
    <row r="134" spans="6:7" s="3" customFormat="1" ht="15.75">
      <c r="F134" s="5"/>
      <c r="G134" s="5"/>
    </row>
    <row r="135" spans="6:7" s="3" customFormat="1" ht="15.75">
      <c r="F135" s="5"/>
      <c r="G135" s="5"/>
    </row>
    <row r="136" spans="6:7" s="3" customFormat="1" ht="15.75">
      <c r="F136" s="5"/>
      <c r="G136" s="5"/>
    </row>
    <row r="137" spans="6:7" s="3" customFormat="1" ht="15.75">
      <c r="F137" s="5"/>
      <c r="G137" s="5"/>
    </row>
    <row r="138" spans="6:7" s="3" customFormat="1" ht="15.75">
      <c r="F138" s="5"/>
      <c r="G138" s="5"/>
    </row>
    <row r="139" spans="6:7" s="3" customFormat="1" ht="15.75">
      <c r="F139" s="5"/>
      <c r="G139" s="5"/>
    </row>
    <row r="140" spans="6:7" s="3" customFormat="1" ht="15.75">
      <c r="F140" s="5"/>
      <c r="G140" s="5"/>
    </row>
    <row r="141" spans="6:7" s="3" customFormat="1" ht="15.75">
      <c r="F141" s="5"/>
      <c r="G141" s="5"/>
    </row>
    <row r="142" spans="6:7" s="3" customFormat="1" ht="15.75">
      <c r="F142" s="5"/>
      <c r="G142" s="5"/>
    </row>
    <row r="143" spans="6:7" s="3" customFormat="1" ht="15.75">
      <c r="F143" s="5"/>
      <c r="G143" s="5"/>
    </row>
    <row r="144" spans="6:7" s="3" customFormat="1" ht="15.75">
      <c r="F144" s="5"/>
      <c r="G144" s="5"/>
    </row>
    <row r="145" spans="6:7" s="3" customFormat="1" ht="15.75">
      <c r="F145" s="5"/>
      <c r="G145" s="5"/>
    </row>
    <row r="146" spans="6:7" s="3" customFormat="1" ht="15.75">
      <c r="F146" s="5"/>
      <c r="G146" s="5"/>
    </row>
    <row r="147" spans="6:7" s="3" customFormat="1" ht="15.75">
      <c r="F147" s="5"/>
      <c r="G147" s="5"/>
    </row>
    <row r="148" spans="6:7" s="3" customFormat="1" ht="15.75">
      <c r="F148" s="5"/>
      <c r="G148" s="5"/>
    </row>
    <row r="149" spans="6:7" s="3" customFormat="1" ht="15.75">
      <c r="F149" s="5"/>
      <c r="G149" s="5"/>
    </row>
    <row r="150" spans="6:7" s="3" customFormat="1" ht="15.75">
      <c r="F150" s="5"/>
      <c r="G150" s="5"/>
    </row>
    <row r="151" spans="6:7" s="3" customFormat="1" ht="15.75">
      <c r="F151" s="5"/>
      <c r="G151" s="5"/>
    </row>
    <row r="152" spans="6:7" s="3" customFormat="1" ht="15.75">
      <c r="F152" s="5"/>
      <c r="G152" s="5"/>
    </row>
    <row r="153" spans="6:7" s="3" customFormat="1" ht="15.75">
      <c r="F153" s="5"/>
      <c r="G153" s="5"/>
    </row>
    <row r="154" spans="6:7" s="3" customFormat="1" ht="15.75">
      <c r="F154" s="5"/>
      <c r="G154" s="5"/>
    </row>
    <row r="155" spans="6:7" s="3" customFormat="1" ht="15.75">
      <c r="F155" s="5"/>
      <c r="G155" s="5"/>
    </row>
    <row r="156" spans="6:7" s="3" customFormat="1" ht="15.75">
      <c r="F156" s="5"/>
      <c r="G156" s="5"/>
    </row>
    <row r="157" spans="6:7" s="3" customFormat="1" ht="15.75">
      <c r="F157" s="5"/>
      <c r="G157" s="5"/>
    </row>
    <row r="158" spans="6:7" s="3" customFormat="1" ht="15.75">
      <c r="F158" s="5"/>
      <c r="G158" s="5"/>
    </row>
    <row r="159" spans="6:7" s="3" customFormat="1" ht="15.75">
      <c r="F159" s="5"/>
      <c r="G159" s="5"/>
    </row>
    <row r="160" spans="6:7" s="3" customFormat="1" ht="15.75">
      <c r="F160" s="5"/>
      <c r="G160" s="5"/>
    </row>
    <row r="161" spans="6:7" s="3" customFormat="1" ht="15.75">
      <c r="F161" s="5"/>
      <c r="G161" s="5"/>
    </row>
    <row r="162" spans="6:7" s="3" customFormat="1" ht="15.75">
      <c r="F162" s="5"/>
      <c r="G162" s="5"/>
    </row>
    <row r="163" spans="6:7" s="3" customFormat="1" ht="15.75">
      <c r="F163" s="5"/>
      <c r="G163" s="5"/>
    </row>
    <row r="164" spans="6:7" s="3" customFormat="1" ht="15.75">
      <c r="F164" s="5"/>
      <c r="G164" s="5"/>
    </row>
    <row r="165" spans="6:7" s="3" customFormat="1" ht="15.75">
      <c r="F165" s="5"/>
      <c r="G165" s="5"/>
    </row>
    <row r="166" spans="6:7" s="3" customFormat="1" ht="15.75">
      <c r="F166" s="5"/>
      <c r="G166" s="5"/>
    </row>
    <row r="167" spans="6:7" s="3" customFormat="1" ht="15.75">
      <c r="F167" s="5"/>
      <c r="G167" s="5"/>
    </row>
    <row r="168" spans="6:7" s="3" customFormat="1" ht="15.75">
      <c r="F168" s="5"/>
      <c r="G168" s="5"/>
    </row>
    <row r="169" spans="6:7" s="3" customFormat="1" ht="15.75">
      <c r="F169" s="5"/>
      <c r="G169" s="5"/>
    </row>
    <row r="170" spans="6:7" s="3" customFormat="1" ht="15.75">
      <c r="F170" s="5"/>
      <c r="G170" s="5"/>
    </row>
    <row r="171" spans="6:7" s="3" customFormat="1" ht="15.75">
      <c r="F171" s="5"/>
      <c r="G171" s="5"/>
    </row>
    <row r="172" spans="6:7" s="3" customFormat="1" ht="15.75">
      <c r="F172" s="5"/>
      <c r="G172" s="5"/>
    </row>
    <row r="173" spans="6:7" s="3" customFormat="1" ht="15.75">
      <c r="F173" s="5"/>
      <c r="G173" s="5"/>
    </row>
    <row r="174" spans="6:7" s="3" customFormat="1" ht="15.75">
      <c r="F174" s="5"/>
      <c r="G174" s="5"/>
    </row>
    <row r="175" spans="6:7" s="3" customFormat="1" ht="15.75">
      <c r="F175" s="5"/>
      <c r="G175" s="5"/>
    </row>
    <row r="176" spans="6:7" s="3" customFormat="1" ht="15.75">
      <c r="F176" s="5"/>
      <c r="G176" s="5"/>
    </row>
    <row r="177" spans="6:7" s="3" customFormat="1" ht="15.75">
      <c r="F177" s="5"/>
      <c r="G177" s="5"/>
    </row>
    <row r="178" spans="6:7" s="3" customFormat="1" ht="15.75">
      <c r="F178" s="5"/>
      <c r="G178" s="5"/>
    </row>
    <row r="179" spans="6:7" s="3" customFormat="1" ht="15.75">
      <c r="F179" s="5"/>
      <c r="G179" s="5"/>
    </row>
    <row r="180" spans="6:7" s="3" customFormat="1" ht="15.75">
      <c r="F180" s="5"/>
      <c r="G180" s="5"/>
    </row>
    <row r="181" spans="6:7" s="3" customFormat="1" ht="15.75">
      <c r="F181" s="5"/>
      <c r="G181" s="5"/>
    </row>
    <row r="182" spans="6:7" s="3" customFormat="1" ht="15.75">
      <c r="F182" s="5"/>
      <c r="G182" s="5"/>
    </row>
    <row r="183" spans="6:7" s="3" customFormat="1" ht="15.75">
      <c r="F183" s="5"/>
      <c r="G183" s="5"/>
    </row>
    <row r="184" spans="6:7" s="3" customFormat="1" ht="15.75">
      <c r="F184" s="5"/>
      <c r="G184" s="5"/>
    </row>
    <row r="185" spans="6:7" s="3" customFormat="1" ht="15.75">
      <c r="F185" s="5"/>
      <c r="G185" s="5"/>
    </row>
    <row r="186" spans="6:7" s="3" customFormat="1" ht="15.75">
      <c r="F186" s="5"/>
      <c r="G186" s="5"/>
    </row>
    <row r="187" spans="6:7" s="3" customFormat="1" ht="15.75">
      <c r="F187" s="5"/>
      <c r="G187" s="5"/>
    </row>
    <row r="188" spans="6:7" s="3" customFormat="1" ht="15.75">
      <c r="F188" s="5"/>
      <c r="G188" s="5"/>
    </row>
    <row r="189" spans="6:7" s="3" customFormat="1" ht="15.75">
      <c r="F189" s="5"/>
      <c r="G189" s="5"/>
    </row>
    <row r="190" spans="6:7" s="3" customFormat="1" ht="15.75">
      <c r="F190" s="5"/>
      <c r="G190" s="5"/>
    </row>
    <row r="191" spans="6:7" s="3" customFormat="1" ht="15.75">
      <c r="F191" s="5"/>
      <c r="G191" s="5"/>
    </row>
    <row r="192" spans="6:7" s="3" customFormat="1" ht="15.75">
      <c r="F192" s="5"/>
      <c r="G192" s="5"/>
    </row>
    <row r="193" spans="6:7" s="3" customFormat="1" ht="15.75">
      <c r="F193" s="5"/>
      <c r="G193" s="5"/>
    </row>
    <row r="194" spans="6:7" s="3" customFormat="1" ht="15.75">
      <c r="F194" s="5"/>
      <c r="G194" s="5"/>
    </row>
    <row r="195" spans="6:7" s="3" customFormat="1" ht="15.75">
      <c r="F195" s="5"/>
      <c r="G195" s="5"/>
    </row>
    <row r="196" spans="6:7" s="3" customFormat="1" ht="15.75">
      <c r="F196" s="5"/>
      <c r="G196" s="5"/>
    </row>
    <row r="197" spans="6:7" s="3" customFormat="1" ht="15.75">
      <c r="F197" s="5"/>
      <c r="G197" s="5"/>
    </row>
    <row r="198" spans="6:7" s="3" customFormat="1" ht="15.75">
      <c r="F198" s="5"/>
      <c r="G198" s="5"/>
    </row>
    <row r="199" spans="6:7" s="3" customFormat="1" ht="15.75">
      <c r="F199" s="5"/>
      <c r="G199" s="5"/>
    </row>
    <row r="200" spans="6:7" s="3" customFormat="1" ht="15.75">
      <c r="F200" s="5"/>
      <c r="G200" s="5"/>
    </row>
    <row r="201" spans="6:7" s="3" customFormat="1" ht="15.75">
      <c r="F201" s="5"/>
      <c r="G201" s="5"/>
    </row>
    <row r="202" spans="6:7" s="3" customFormat="1" ht="15.75">
      <c r="F202" s="5"/>
      <c r="G202" s="5"/>
    </row>
    <row r="203" spans="6:7" s="3" customFormat="1" ht="15.75">
      <c r="F203" s="5"/>
      <c r="G203" s="5"/>
    </row>
    <row r="204" spans="6:7" s="3" customFormat="1" ht="15.75">
      <c r="F204" s="5"/>
      <c r="G204" s="5"/>
    </row>
    <row r="205" spans="6:7" s="3" customFormat="1" ht="15.75">
      <c r="F205" s="5"/>
      <c r="G205" s="5"/>
    </row>
    <row r="206" spans="6:7" s="3" customFormat="1" ht="15.75">
      <c r="F206" s="5"/>
      <c r="G206" s="5"/>
    </row>
    <row r="207" spans="6:7" s="3" customFormat="1" ht="15.75">
      <c r="F207" s="5"/>
      <c r="G207" s="5"/>
    </row>
    <row r="208" spans="6:7" s="3" customFormat="1" ht="15.75">
      <c r="F208" s="5"/>
      <c r="G208" s="5"/>
    </row>
    <row r="209" spans="6:7" s="3" customFormat="1" ht="15.75">
      <c r="F209" s="5"/>
      <c r="G209" s="5"/>
    </row>
    <row r="210" spans="6:7" s="3" customFormat="1" ht="15.75">
      <c r="F210" s="5"/>
      <c r="G210" s="5"/>
    </row>
    <row r="211" spans="6:7" s="3" customFormat="1" ht="15.75">
      <c r="F211" s="5"/>
      <c r="G211" s="5"/>
    </row>
    <row r="212" spans="6:7" s="3" customFormat="1" ht="15.75">
      <c r="F212" s="5"/>
      <c r="G212" s="5"/>
    </row>
    <row r="213" spans="6:7" s="3" customFormat="1" ht="15.75">
      <c r="F213" s="5"/>
      <c r="G213" s="5"/>
    </row>
    <row r="214" spans="6:7" s="3" customFormat="1" ht="15.75">
      <c r="F214" s="5"/>
      <c r="G214" s="5"/>
    </row>
    <row r="215" spans="6:7" s="3" customFormat="1" ht="15.75">
      <c r="F215" s="5"/>
      <c r="G215" s="5"/>
    </row>
    <row r="216" spans="6:7" s="3" customFormat="1" ht="15.75">
      <c r="F216" s="5"/>
      <c r="G216" s="5"/>
    </row>
    <row r="217" spans="6:7" s="3" customFormat="1" ht="15.75">
      <c r="F217" s="5"/>
      <c r="G217" s="5"/>
    </row>
    <row r="218" spans="6:7" s="3" customFormat="1" ht="15.75">
      <c r="F218" s="5"/>
      <c r="G218" s="5"/>
    </row>
    <row r="219" spans="6:7" s="3" customFormat="1" ht="15.75">
      <c r="F219" s="5"/>
      <c r="G219" s="5"/>
    </row>
    <row r="220" spans="6:7" s="3" customFormat="1" ht="15.75">
      <c r="F220" s="5"/>
      <c r="G220" s="5"/>
    </row>
    <row r="221" spans="6:7" s="3" customFormat="1" ht="15.75">
      <c r="F221" s="5"/>
      <c r="G221" s="5"/>
    </row>
    <row r="222" spans="6:7" s="3" customFormat="1" ht="15.75">
      <c r="F222" s="5"/>
      <c r="G222" s="5"/>
    </row>
    <row r="223" spans="6:7" s="3" customFormat="1" ht="15.75">
      <c r="F223" s="5"/>
      <c r="G223" s="5"/>
    </row>
    <row r="224" spans="6:7" s="3" customFormat="1" ht="15.75">
      <c r="F224" s="5"/>
      <c r="G224" s="5"/>
    </row>
    <row r="225" spans="6:7" s="3" customFormat="1" ht="15.75">
      <c r="F225" s="5"/>
      <c r="G225" s="5"/>
    </row>
    <row r="226" spans="6:7" s="3" customFormat="1" ht="15.75">
      <c r="F226" s="5"/>
      <c r="G226" s="5"/>
    </row>
    <row r="227" spans="6:7" s="3" customFormat="1" ht="15.75">
      <c r="F227" s="5"/>
      <c r="G227" s="5"/>
    </row>
    <row r="228" spans="6:7" s="3" customFormat="1" ht="15.75">
      <c r="F228" s="5"/>
      <c r="G228" s="5"/>
    </row>
    <row r="229" spans="6:7" s="3" customFormat="1" ht="15.75">
      <c r="F229" s="5"/>
      <c r="G229" s="5"/>
    </row>
    <row r="230" spans="6:7" s="3" customFormat="1" ht="15.75">
      <c r="F230" s="5"/>
      <c r="G230" s="5"/>
    </row>
    <row r="231" spans="6:7" s="3" customFormat="1" ht="15.75">
      <c r="F231" s="5"/>
      <c r="G231" s="5"/>
    </row>
    <row r="232" spans="6:7" s="3" customFormat="1" ht="15.75">
      <c r="F232" s="5"/>
      <c r="G232" s="5"/>
    </row>
    <row r="233" spans="6:7" s="3" customFormat="1" ht="15.75">
      <c r="F233" s="5"/>
      <c r="G233" s="5"/>
    </row>
    <row r="234" spans="6:7" s="3" customFormat="1" ht="15.75">
      <c r="F234" s="5"/>
      <c r="G234" s="5"/>
    </row>
    <row r="235" spans="6:7" s="3" customFormat="1" ht="15.75">
      <c r="F235" s="5"/>
      <c r="G235" s="5"/>
    </row>
    <row r="236" spans="6:7" s="3" customFormat="1" ht="15.75">
      <c r="F236" s="5"/>
      <c r="G236" s="5"/>
    </row>
    <row r="237" spans="6:7" s="3" customFormat="1" ht="15.75">
      <c r="F237" s="5"/>
      <c r="G237" s="5"/>
    </row>
    <row r="238" spans="6:7" s="3" customFormat="1" ht="15.75">
      <c r="F238" s="5"/>
      <c r="G238" s="5"/>
    </row>
    <row r="239" spans="6:7" s="3" customFormat="1" ht="15.75">
      <c r="F239" s="5"/>
      <c r="G239" s="5"/>
    </row>
    <row r="240" spans="6:7" s="3" customFormat="1" ht="15.75">
      <c r="F240" s="5"/>
      <c r="G240" s="5"/>
    </row>
    <row r="241" spans="6:7" s="3" customFormat="1" ht="15.75">
      <c r="F241" s="5"/>
      <c r="G241" s="5"/>
    </row>
    <row r="242" spans="6:7" s="3" customFormat="1" ht="15.75">
      <c r="F242" s="5"/>
      <c r="G242" s="5"/>
    </row>
    <row r="243" spans="6:7" s="3" customFormat="1" ht="15.75">
      <c r="F243" s="5"/>
      <c r="G243" s="5"/>
    </row>
    <row r="244" spans="6:7" s="3" customFormat="1" ht="15.75">
      <c r="F244" s="5"/>
      <c r="G244" s="5"/>
    </row>
    <row r="245" spans="6:7" s="3" customFormat="1" ht="15.75">
      <c r="F245" s="5"/>
      <c r="G245" s="5"/>
    </row>
    <row r="246" spans="6:7" s="3" customFormat="1" ht="15.75">
      <c r="F246" s="5"/>
      <c r="G246" s="5"/>
    </row>
    <row r="247" spans="6:7" s="3" customFormat="1" ht="15.75">
      <c r="F247" s="5"/>
      <c r="G247" s="5"/>
    </row>
    <row r="248" spans="6:7" s="3" customFormat="1" ht="15.75">
      <c r="F248" s="5"/>
      <c r="G248" s="5"/>
    </row>
    <row r="249" spans="6:7" s="3" customFormat="1" ht="15.75">
      <c r="F249" s="5"/>
      <c r="G249" s="5"/>
    </row>
    <row r="250" spans="6:7" s="3" customFormat="1" ht="15.75">
      <c r="F250" s="5"/>
      <c r="G250" s="5"/>
    </row>
    <row r="251" spans="6:7" s="3" customFormat="1" ht="15.75">
      <c r="F251" s="5"/>
      <c r="G251" s="5"/>
    </row>
    <row r="252" spans="6:7" s="3" customFormat="1" ht="15.75">
      <c r="F252" s="5"/>
      <c r="G252" s="5"/>
    </row>
    <row r="253" spans="6:7" s="3" customFormat="1" ht="15.75">
      <c r="F253" s="5"/>
      <c r="G253" s="5"/>
    </row>
    <row r="254" spans="6:7" s="3" customFormat="1" ht="15.75">
      <c r="F254" s="5"/>
      <c r="G254" s="5"/>
    </row>
    <row r="255" spans="6:7" s="3" customFormat="1" ht="15.75">
      <c r="F255" s="5"/>
      <c r="G255" s="5"/>
    </row>
    <row r="256" spans="6:7" s="3" customFormat="1" ht="15.75">
      <c r="F256" s="5"/>
      <c r="G256" s="5"/>
    </row>
    <row r="257" spans="6:7" s="3" customFormat="1" ht="15.75">
      <c r="F257" s="5"/>
      <c r="G257" s="5"/>
    </row>
    <row r="258" spans="6:7" s="3" customFormat="1" ht="15.75">
      <c r="F258" s="5"/>
      <c r="G258" s="5"/>
    </row>
    <row r="259" spans="6:7" s="3" customFormat="1" ht="15.75">
      <c r="F259" s="5"/>
      <c r="G259" s="5"/>
    </row>
    <row r="260" spans="6:7" s="3" customFormat="1" ht="15.75">
      <c r="F260" s="5"/>
      <c r="G260" s="5"/>
    </row>
    <row r="261" spans="6:7" s="3" customFormat="1" ht="15.75">
      <c r="F261" s="5"/>
      <c r="G261" s="5"/>
    </row>
    <row r="262" spans="6:7" s="3" customFormat="1" ht="15.75">
      <c r="F262" s="5"/>
      <c r="G262" s="5"/>
    </row>
    <row r="263" spans="6:7" s="3" customFormat="1" ht="15.75">
      <c r="F263" s="5"/>
      <c r="G263" s="5"/>
    </row>
    <row r="264" spans="6:7" s="3" customFormat="1" ht="15.75">
      <c r="F264" s="5"/>
      <c r="G264" s="5"/>
    </row>
    <row r="265" spans="6:7" s="3" customFormat="1" ht="15.75">
      <c r="F265" s="5"/>
      <c r="G265" s="5"/>
    </row>
    <row r="266" spans="6:7" s="3" customFormat="1" ht="15.75">
      <c r="F266" s="5"/>
      <c r="G266" s="5"/>
    </row>
    <row r="267" spans="6:7" s="3" customFormat="1" ht="15.75">
      <c r="F267" s="5"/>
      <c r="G267" s="5"/>
    </row>
    <row r="268" spans="6:7" s="3" customFormat="1" ht="15.75">
      <c r="F268" s="5"/>
      <c r="G268" s="5"/>
    </row>
    <row r="269" spans="6:7" s="3" customFormat="1" ht="15.75">
      <c r="F269" s="5"/>
      <c r="G269" s="5"/>
    </row>
    <row r="270" spans="6:7" s="3" customFormat="1" ht="15.75">
      <c r="F270" s="5"/>
      <c r="G270" s="5"/>
    </row>
    <row r="271" spans="6:7" s="3" customFormat="1" ht="15.75">
      <c r="F271" s="5"/>
      <c r="G271" s="5"/>
    </row>
    <row r="272" spans="6:7" s="3" customFormat="1" ht="15.75">
      <c r="F272" s="5"/>
      <c r="G272" s="5"/>
    </row>
    <row r="273" spans="6:7" s="3" customFormat="1" ht="15.75">
      <c r="F273" s="5"/>
      <c r="G273" s="5"/>
    </row>
    <row r="274" spans="6:7" s="3" customFormat="1" ht="15.75">
      <c r="F274" s="5"/>
      <c r="G274" s="5"/>
    </row>
    <row r="275" spans="6:7" s="3" customFormat="1" ht="15.75">
      <c r="F275" s="5"/>
      <c r="G275" s="5"/>
    </row>
    <row r="276" spans="6:7" s="3" customFormat="1" ht="15.75">
      <c r="F276" s="5"/>
      <c r="G276" s="5"/>
    </row>
    <row r="277" spans="6:7" s="3" customFormat="1" ht="15.75">
      <c r="F277" s="5"/>
      <c r="G277" s="5"/>
    </row>
    <row r="278" spans="6:7" s="3" customFormat="1" ht="15.75">
      <c r="F278" s="5"/>
      <c r="G278" s="5"/>
    </row>
    <row r="279" spans="6:7" s="3" customFormat="1" ht="15.75">
      <c r="F279" s="5"/>
      <c r="G279" s="5"/>
    </row>
    <row r="280" spans="6:7" s="3" customFormat="1" ht="15.75">
      <c r="F280" s="5"/>
      <c r="G280" s="5"/>
    </row>
    <row r="281" spans="6:7" s="3" customFormat="1" ht="15.75">
      <c r="F281" s="5"/>
      <c r="G281" s="5"/>
    </row>
    <row r="282" spans="6:7" s="3" customFormat="1" ht="15.75">
      <c r="F282" s="5"/>
      <c r="G282" s="5"/>
    </row>
    <row r="283" spans="6:7" s="3" customFormat="1" ht="15.75">
      <c r="F283" s="5"/>
      <c r="G283" s="5"/>
    </row>
    <row r="284" spans="6:7" s="3" customFormat="1" ht="15.75">
      <c r="F284" s="5"/>
      <c r="G284" s="5"/>
    </row>
    <row r="285" spans="6:7" s="3" customFormat="1" ht="15.75">
      <c r="F285" s="5"/>
      <c r="G285" s="5"/>
    </row>
    <row r="286" spans="6:7" s="3" customFormat="1" ht="15.75">
      <c r="F286" s="5"/>
      <c r="G286" s="5"/>
    </row>
    <row r="287" spans="6:7" s="3" customFormat="1" ht="15.75">
      <c r="F287" s="5"/>
      <c r="G287" s="5"/>
    </row>
    <row r="288" spans="6:7" s="3" customFormat="1" ht="15.75">
      <c r="F288" s="5"/>
      <c r="G288" s="5"/>
    </row>
    <row r="289" spans="6:7" s="3" customFormat="1" ht="15.75">
      <c r="F289" s="5"/>
      <c r="G289" s="5"/>
    </row>
    <row r="290" spans="6:7" s="3" customFormat="1" ht="15.75">
      <c r="F290" s="5"/>
      <c r="G290" s="5"/>
    </row>
    <row r="291" spans="6:7" s="3" customFormat="1" ht="15.75">
      <c r="F291" s="5"/>
      <c r="G291" s="5"/>
    </row>
    <row r="292" spans="6:7" s="3" customFormat="1" ht="15.75">
      <c r="F292" s="5"/>
      <c r="G292" s="5"/>
    </row>
    <row r="293" spans="6:7" s="3" customFormat="1" ht="15.75">
      <c r="F293" s="5"/>
      <c r="G293" s="5"/>
    </row>
    <row r="294" spans="6:7" s="3" customFormat="1" ht="15.75">
      <c r="F294" s="5"/>
      <c r="G294" s="5"/>
    </row>
    <row r="295" spans="6:7" s="3" customFormat="1" ht="15.75">
      <c r="F295" s="5"/>
      <c r="G295" s="5"/>
    </row>
    <row r="296" spans="6:7" s="3" customFormat="1" ht="15.75">
      <c r="F296" s="5"/>
      <c r="G296" s="5"/>
    </row>
    <row r="297" spans="6:7" s="3" customFormat="1" ht="15.75">
      <c r="F297" s="5"/>
      <c r="G297" s="5"/>
    </row>
    <row r="298" spans="6:7" s="3" customFormat="1" ht="15.75">
      <c r="F298" s="5"/>
      <c r="G298" s="5"/>
    </row>
    <row r="299" spans="6:7" s="3" customFormat="1" ht="15.75">
      <c r="F299" s="5"/>
      <c r="G299" s="5"/>
    </row>
    <row r="300" spans="6:7" s="3" customFormat="1" ht="15.75">
      <c r="F300" s="5"/>
      <c r="G300" s="5"/>
    </row>
    <row r="301" spans="6:7" s="3" customFormat="1" ht="15.75">
      <c r="F301" s="5"/>
      <c r="G301" s="5"/>
    </row>
    <row r="302" spans="6:7" s="3" customFormat="1" ht="15.75">
      <c r="F302" s="5"/>
      <c r="G302" s="5"/>
    </row>
    <row r="303" spans="6:7" s="3" customFormat="1" ht="15.75">
      <c r="F303" s="5"/>
      <c r="G303" s="5"/>
    </row>
    <row r="304" spans="6:7" s="3" customFormat="1" ht="15.75">
      <c r="F304" s="5"/>
      <c r="G304" s="5"/>
    </row>
    <row r="305" spans="6:7" s="3" customFormat="1" ht="15.75">
      <c r="F305" s="5"/>
      <c r="G305" s="5"/>
    </row>
    <row r="306" spans="6:7" s="3" customFormat="1" ht="15.75">
      <c r="F306" s="5"/>
      <c r="G306" s="5"/>
    </row>
    <row r="307" spans="6:7" s="3" customFormat="1" ht="15.75">
      <c r="F307" s="5"/>
      <c r="G307" s="5"/>
    </row>
    <row r="308" spans="6:7" s="3" customFormat="1" ht="15.75">
      <c r="F308" s="5"/>
      <c r="G308" s="5"/>
    </row>
    <row r="309" spans="6:7" s="3" customFormat="1" ht="15.75">
      <c r="F309" s="5"/>
      <c r="G309" s="5"/>
    </row>
    <row r="310" spans="6:7" s="3" customFormat="1" ht="15.75">
      <c r="F310" s="5"/>
      <c r="G310" s="5"/>
    </row>
    <row r="311" spans="6:7" s="3" customFormat="1" ht="15.75">
      <c r="F311" s="5"/>
      <c r="G311" s="5"/>
    </row>
    <row r="312" spans="6:7" s="3" customFormat="1" ht="15.75">
      <c r="F312" s="5"/>
      <c r="G312" s="5"/>
    </row>
    <row r="313" spans="6:7" s="3" customFormat="1" ht="15.75">
      <c r="F313" s="5"/>
      <c r="G313" s="5"/>
    </row>
    <row r="314" spans="6:7" s="3" customFormat="1" ht="15.75">
      <c r="F314" s="5"/>
      <c r="G314" s="5"/>
    </row>
    <row r="315" spans="6:7" s="3" customFormat="1" ht="15.75">
      <c r="F315" s="5"/>
      <c r="G315" s="5"/>
    </row>
    <row r="316" spans="6:7" s="3" customFormat="1" ht="15.75">
      <c r="F316" s="5"/>
      <c r="G316" s="5"/>
    </row>
    <row r="317" spans="6:7" s="3" customFormat="1" ht="15.75">
      <c r="F317" s="5"/>
      <c r="G317" s="5"/>
    </row>
    <row r="318" spans="6:7" s="3" customFormat="1" ht="15.75">
      <c r="F318" s="5"/>
      <c r="G318" s="5"/>
    </row>
    <row r="319" spans="6:7" s="3" customFormat="1" ht="15.75">
      <c r="F319" s="5"/>
      <c r="G319" s="5"/>
    </row>
    <row r="320" spans="6:7" s="3" customFormat="1" ht="15.75">
      <c r="F320" s="5"/>
      <c r="G320" s="5"/>
    </row>
    <row r="321" spans="6:7" s="3" customFormat="1" ht="15.75">
      <c r="F321" s="5"/>
      <c r="G321" s="5"/>
    </row>
    <row r="322" spans="6:7" s="3" customFormat="1" ht="15.75">
      <c r="F322" s="5"/>
      <c r="G322" s="5"/>
    </row>
    <row r="323" spans="6:7" s="3" customFormat="1" ht="15.75">
      <c r="F323" s="5"/>
      <c r="G323" s="5"/>
    </row>
    <row r="324" spans="6:7" s="3" customFormat="1" ht="15.75">
      <c r="F324" s="5"/>
      <c r="G324" s="5"/>
    </row>
    <row r="325" spans="6:7" s="3" customFormat="1" ht="15.75">
      <c r="F325" s="5"/>
      <c r="G325" s="5"/>
    </row>
    <row r="326" spans="6:7" s="3" customFormat="1" ht="15.75">
      <c r="F326" s="5"/>
      <c r="G326" s="5"/>
    </row>
    <row r="327" spans="6:7" s="3" customFormat="1" ht="15.75">
      <c r="F327" s="5"/>
      <c r="G327" s="5"/>
    </row>
    <row r="328" spans="6:7" s="3" customFormat="1" ht="15.75">
      <c r="F328" s="5"/>
      <c r="G328" s="5"/>
    </row>
    <row r="329" spans="6:7" s="3" customFormat="1" ht="15.75">
      <c r="F329" s="5"/>
      <c r="G329" s="5"/>
    </row>
    <row r="330" spans="6:7" s="3" customFormat="1" ht="15.75">
      <c r="F330" s="5"/>
      <c r="G330" s="5"/>
    </row>
    <row r="331" spans="6:7" s="3" customFormat="1" ht="15.75">
      <c r="F331" s="5"/>
      <c r="G331" s="5"/>
    </row>
    <row r="332" spans="6:7" s="3" customFormat="1" ht="15.75">
      <c r="F332" s="5"/>
      <c r="G332" s="5"/>
    </row>
    <row r="333" spans="6:7" s="3" customFormat="1" ht="15.75">
      <c r="F333" s="5"/>
      <c r="G333" s="5"/>
    </row>
    <row r="334" spans="6:7" s="3" customFormat="1" ht="15.75">
      <c r="F334" s="5"/>
      <c r="G334" s="5"/>
    </row>
    <row r="335" spans="6:7" s="3" customFormat="1" ht="15.75">
      <c r="F335" s="5"/>
      <c r="G335" s="5"/>
    </row>
    <row r="336" spans="6:7" s="3" customFormat="1" ht="15.75">
      <c r="F336" s="5"/>
      <c r="G336" s="5"/>
    </row>
    <row r="337" spans="6:7" s="3" customFormat="1" ht="15.75">
      <c r="F337" s="5"/>
      <c r="G337" s="5"/>
    </row>
    <row r="338" spans="6:7" s="3" customFormat="1" ht="15.75">
      <c r="F338" s="5"/>
      <c r="G338" s="5"/>
    </row>
    <row r="339" spans="6:7" s="3" customFormat="1" ht="15.75">
      <c r="F339" s="5"/>
      <c r="G339" s="5"/>
    </row>
    <row r="340" spans="6:7" s="3" customFormat="1" ht="15.75">
      <c r="F340" s="5"/>
      <c r="G340" s="5"/>
    </row>
    <row r="341" spans="6:7" s="3" customFormat="1" ht="15.75">
      <c r="F341" s="5"/>
      <c r="G341" s="5"/>
    </row>
    <row r="342" spans="6:7" s="3" customFormat="1" ht="15.75">
      <c r="F342" s="5"/>
      <c r="G342" s="5"/>
    </row>
    <row r="343" spans="6:7" s="3" customFormat="1" ht="15.75">
      <c r="F343" s="5"/>
      <c r="G343" s="5"/>
    </row>
    <row r="344" spans="6:7" s="3" customFormat="1" ht="15.75">
      <c r="F344" s="5"/>
      <c r="G344" s="5"/>
    </row>
    <row r="345" spans="6:7" s="3" customFormat="1" ht="15.75">
      <c r="F345" s="5"/>
      <c r="G345" s="5"/>
    </row>
    <row r="346" spans="6:7" s="3" customFormat="1" ht="15.75">
      <c r="F346" s="5"/>
      <c r="G346" s="5"/>
    </row>
    <row r="347" spans="6:7" s="3" customFormat="1" ht="15.75">
      <c r="F347" s="5"/>
      <c r="G347" s="5"/>
    </row>
    <row r="348" spans="6:7" s="3" customFormat="1" ht="15.75">
      <c r="F348" s="5"/>
      <c r="G348" s="5"/>
    </row>
    <row r="349" spans="6:7" s="3" customFormat="1" ht="15.75">
      <c r="F349" s="5"/>
      <c r="G349" s="5"/>
    </row>
    <row r="350" spans="6:7" s="3" customFormat="1" ht="15.75">
      <c r="F350" s="5"/>
      <c r="G350" s="5"/>
    </row>
    <row r="351" spans="6:7" s="3" customFormat="1" ht="15.75">
      <c r="F351" s="5"/>
      <c r="G351" s="5"/>
    </row>
    <row r="352" spans="6:7" s="3" customFormat="1" ht="15.75">
      <c r="F352" s="5"/>
      <c r="G352" s="5"/>
    </row>
    <row r="353" spans="6:7" s="3" customFormat="1" ht="15.75">
      <c r="F353" s="5"/>
      <c r="G353" s="5"/>
    </row>
    <row r="354" spans="6:7" s="3" customFormat="1" ht="15.75">
      <c r="F354" s="5"/>
      <c r="G354" s="5"/>
    </row>
    <row r="355" spans="6:7" s="3" customFormat="1" ht="15.75">
      <c r="F355" s="5"/>
      <c r="G355" s="5"/>
    </row>
    <row r="356" spans="6:7" s="3" customFormat="1" ht="15.75">
      <c r="F356" s="5"/>
      <c r="G356" s="5"/>
    </row>
    <row r="357" spans="6:7" s="3" customFormat="1" ht="15.75">
      <c r="F357" s="5"/>
      <c r="G357" s="5"/>
    </row>
    <row r="358" spans="6:7" s="3" customFormat="1" ht="15.75">
      <c r="F358" s="5"/>
      <c r="G358" s="5"/>
    </row>
    <row r="359" spans="6:7" s="3" customFormat="1" ht="15.75">
      <c r="F359" s="5"/>
      <c r="G359" s="5"/>
    </row>
    <row r="360" spans="6:7" s="3" customFormat="1" ht="15.75">
      <c r="F360" s="5"/>
      <c r="G360" s="5"/>
    </row>
    <row r="361" spans="6:7" s="3" customFormat="1" ht="15.75">
      <c r="F361" s="5"/>
      <c r="G361" s="5"/>
    </row>
    <row r="362" spans="6:7" s="3" customFormat="1" ht="15.75">
      <c r="F362" s="5"/>
      <c r="G362" s="5"/>
    </row>
    <row r="363" spans="6:7" s="3" customFormat="1" ht="15.75">
      <c r="F363" s="5"/>
      <c r="G363" s="5"/>
    </row>
    <row r="364" spans="6:7" s="3" customFormat="1" ht="15.75">
      <c r="F364" s="5"/>
      <c r="G364" s="5"/>
    </row>
    <row r="365" spans="6:7" s="3" customFormat="1" ht="15.75">
      <c r="F365" s="5"/>
      <c r="G365" s="5"/>
    </row>
    <row r="366" spans="6:7" s="3" customFormat="1" ht="15.75">
      <c r="F366" s="5"/>
      <c r="G366" s="5"/>
    </row>
    <row r="367" spans="6:7" s="3" customFormat="1" ht="15.75">
      <c r="F367" s="5"/>
      <c r="G367" s="5"/>
    </row>
    <row r="368" spans="6:7" s="3" customFormat="1" ht="15.75">
      <c r="F368" s="5"/>
      <c r="G368" s="5"/>
    </row>
    <row r="369" spans="6:7" s="3" customFormat="1" ht="15.75">
      <c r="F369" s="5"/>
      <c r="G369" s="5"/>
    </row>
    <row r="370" spans="6:7" s="3" customFormat="1" ht="15.75">
      <c r="F370" s="5"/>
      <c r="G370" s="5"/>
    </row>
    <row r="371" spans="6:7" s="3" customFormat="1" ht="15.75">
      <c r="F371" s="5"/>
      <c r="G371" s="5"/>
    </row>
    <row r="372" spans="6:7" s="3" customFormat="1" ht="15.75">
      <c r="F372" s="5"/>
      <c r="G372" s="5"/>
    </row>
    <row r="373" spans="6:7" s="3" customFormat="1" ht="15.75">
      <c r="F373" s="5"/>
      <c r="G373" s="5"/>
    </row>
    <row r="374" spans="6:7" s="3" customFormat="1" ht="15.75">
      <c r="F374" s="5"/>
      <c r="G374" s="5"/>
    </row>
    <row r="375" spans="6:7" s="3" customFormat="1" ht="15.75">
      <c r="F375" s="5"/>
      <c r="G375" s="5"/>
    </row>
    <row r="376" spans="6:7" s="3" customFormat="1" ht="15.75">
      <c r="F376" s="5"/>
      <c r="G376" s="5"/>
    </row>
    <row r="377" spans="6:7" s="3" customFormat="1" ht="15.75">
      <c r="F377" s="5"/>
      <c r="G377" s="5"/>
    </row>
    <row r="378" spans="6:7" s="3" customFormat="1" ht="15.75">
      <c r="F378" s="5"/>
      <c r="G378" s="5"/>
    </row>
    <row r="379" spans="6:7" s="3" customFormat="1" ht="15.75">
      <c r="F379" s="5"/>
      <c r="G379" s="5"/>
    </row>
    <row r="380" spans="6:7" s="3" customFormat="1" ht="15.75">
      <c r="F380" s="5"/>
      <c r="G380" s="5"/>
    </row>
    <row r="381" spans="6:7" s="3" customFormat="1" ht="15.75">
      <c r="F381" s="5"/>
      <c r="G381" s="5"/>
    </row>
    <row r="382" spans="6:7" s="3" customFormat="1" ht="15.75">
      <c r="F382" s="5"/>
      <c r="G382" s="5"/>
    </row>
    <row r="383" spans="6:7" s="3" customFormat="1" ht="15.75">
      <c r="F383" s="5"/>
      <c r="G383" s="5"/>
    </row>
    <row r="384" spans="6:7" s="3" customFormat="1" ht="15.75">
      <c r="F384" s="5"/>
      <c r="G384" s="5"/>
    </row>
    <row r="385" spans="6:7" s="3" customFormat="1" ht="15.75">
      <c r="F385" s="5"/>
      <c r="G385" s="5"/>
    </row>
    <row r="386" spans="6:7" s="3" customFormat="1" ht="15.75">
      <c r="F386" s="5"/>
      <c r="G386" s="5"/>
    </row>
    <row r="387" spans="6:7" s="3" customFormat="1" ht="15.75">
      <c r="F387" s="5"/>
      <c r="G387" s="5"/>
    </row>
    <row r="388" spans="6:7" s="3" customFormat="1" ht="15.75">
      <c r="F388" s="5"/>
      <c r="G388" s="5"/>
    </row>
    <row r="389" spans="6:7" s="3" customFormat="1" ht="15.75">
      <c r="F389" s="5"/>
      <c r="G389" s="5"/>
    </row>
    <row r="390" spans="6:7" s="3" customFormat="1" ht="15.75">
      <c r="F390" s="5"/>
      <c r="G390" s="5"/>
    </row>
    <row r="391" spans="6:7" s="3" customFormat="1" ht="15.75">
      <c r="F391" s="5"/>
      <c r="G391" s="5"/>
    </row>
    <row r="392" spans="6:7" s="3" customFormat="1" ht="15.75">
      <c r="F392" s="5"/>
      <c r="G392" s="5"/>
    </row>
    <row r="393" spans="6:7" s="3" customFormat="1" ht="15.75">
      <c r="F393" s="5"/>
      <c r="G393" s="5"/>
    </row>
    <row r="394" spans="6:7" s="3" customFormat="1" ht="15.75">
      <c r="F394" s="5"/>
      <c r="G394" s="5"/>
    </row>
    <row r="395" spans="6:7" s="3" customFormat="1" ht="15.75">
      <c r="F395" s="5"/>
      <c r="G395" s="5"/>
    </row>
    <row r="396" spans="6:7" s="3" customFormat="1" ht="15.75">
      <c r="F396" s="5"/>
      <c r="G396" s="5"/>
    </row>
    <row r="397" spans="6:7" s="3" customFormat="1" ht="15.75">
      <c r="F397" s="5"/>
      <c r="G397" s="5"/>
    </row>
    <row r="398" spans="6:7" s="3" customFormat="1" ht="15.75">
      <c r="F398" s="5"/>
      <c r="G398" s="5"/>
    </row>
    <row r="399" spans="6:7" s="3" customFormat="1" ht="15.75">
      <c r="F399" s="5"/>
      <c r="G399" s="5"/>
    </row>
    <row r="400" spans="6:7" s="3" customFormat="1" ht="15.75">
      <c r="F400" s="5"/>
      <c r="G400" s="5"/>
    </row>
    <row r="401" spans="6:7" s="3" customFormat="1" ht="15.75">
      <c r="F401" s="5"/>
      <c r="G401" s="5"/>
    </row>
    <row r="402" spans="6:7" s="3" customFormat="1" ht="15.75">
      <c r="F402" s="5"/>
      <c r="G402" s="5"/>
    </row>
    <row r="403" spans="6:7" s="3" customFormat="1" ht="15.75">
      <c r="F403" s="5"/>
      <c r="G403" s="5"/>
    </row>
    <row r="404" spans="6:7" s="3" customFormat="1" ht="15.75">
      <c r="F404" s="5"/>
      <c r="G404" s="5"/>
    </row>
    <row r="405" spans="6:7" s="3" customFormat="1" ht="15.75">
      <c r="F405" s="5"/>
      <c r="G405" s="5"/>
    </row>
    <row r="406" spans="6:7" s="3" customFormat="1" ht="15.75">
      <c r="F406" s="5"/>
      <c r="G406" s="5"/>
    </row>
    <row r="407" spans="6:7" s="3" customFormat="1" ht="15.75">
      <c r="F407" s="5"/>
      <c r="G407" s="5"/>
    </row>
    <row r="408" spans="6:7" s="3" customFormat="1" ht="15.75">
      <c r="F408" s="5"/>
      <c r="G408" s="5"/>
    </row>
    <row r="409" spans="6:7" s="3" customFormat="1" ht="15.75">
      <c r="F409" s="5"/>
      <c r="G409" s="5"/>
    </row>
    <row r="410" spans="6:7" s="3" customFormat="1" ht="15.75">
      <c r="F410" s="5"/>
      <c r="G410" s="5"/>
    </row>
    <row r="411" spans="6:7" s="3" customFormat="1" ht="15.75">
      <c r="F411" s="5"/>
      <c r="G411" s="5"/>
    </row>
    <row r="412" spans="6:7" s="3" customFormat="1" ht="15.75">
      <c r="F412" s="5"/>
      <c r="G412" s="5"/>
    </row>
    <row r="413" spans="6:7" s="3" customFormat="1" ht="15.75">
      <c r="F413" s="5"/>
      <c r="G413" s="5"/>
    </row>
    <row r="414" spans="6:7" s="3" customFormat="1" ht="15.75">
      <c r="F414" s="5"/>
      <c r="G414" s="5"/>
    </row>
    <row r="415" spans="6:7" s="3" customFormat="1" ht="15.75">
      <c r="F415" s="5"/>
      <c r="G415" s="5"/>
    </row>
    <row r="416" spans="6:7" s="3" customFormat="1" ht="15.75">
      <c r="F416" s="5"/>
      <c r="G416" s="5"/>
    </row>
    <row r="417" spans="6:7" s="3" customFormat="1" ht="15.75">
      <c r="F417" s="5"/>
      <c r="G417" s="5"/>
    </row>
    <row r="418" spans="6:7" s="3" customFormat="1" ht="15.75">
      <c r="F418" s="5"/>
      <c r="G418" s="5"/>
    </row>
    <row r="419" spans="6:7" s="3" customFormat="1" ht="15.75">
      <c r="F419" s="5"/>
      <c r="G419" s="5"/>
    </row>
    <row r="420" spans="6:7" s="3" customFormat="1" ht="15.75">
      <c r="F420" s="5"/>
      <c r="G420" s="5"/>
    </row>
    <row r="421" spans="6:7" s="3" customFormat="1" ht="15.75">
      <c r="F421" s="5"/>
      <c r="G421" s="5"/>
    </row>
    <row r="422" spans="6:7" s="3" customFormat="1" ht="15.75">
      <c r="F422" s="5"/>
      <c r="G422" s="5"/>
    </row>
    <row r="423" spans="6:7" s="3" customFormat="1" ht="15.75">
      <c r="F423" s="5"/>
      <c r="G423" s="5"/>
    </row>
    <row r="424" spans="6:7" s="3" customFormat="1" ht="15.75">
      <c r="F424" s="5"/>
      <c r="G424" s="5"/>
    </row>
    <row r="425" spans="6:7" s="3" customFormat="1" ht="15.75">
      <c r="F425" s="5"/>
      <c r="G425" s="5"/>
    </row>
    <row r="426" spans="6:7" s="3" customFormat="1" ht="15.75">
      <c r="F426" s="5"/>
      <c r="G426" s="5"/>
    </row>
    <row r="427" spans="6:7" s="3" customFormat="1" ht="15.75">
      <c r="F427" s="5"/>
      <c r="G427" s="5"/>
    </row>
    <row r="428" spans="6:7" s="3" customFormat="1" ht="15.75">
      <c r="F428" s="5"/>
      <c r="G428" s="5"/>
    </row>
    <row r="429" spans="6:7" s="3" customFormat="1" ht="15.75">
      <c r="F429" s="5"/>
      <c r="G429" s="5"/>
    </row>
    <row r="430" spans="6:7" s="3" customFormat="1" ht="15.75">
      <c r="F430" s="5"/>
      <c r="G430" s="5"/>
    </row>
    <row r="431" spans="6:7" s="3" customFormat="1" ht="15.75">
      <c r="F431" s="5"/>
      <c r="G431" s="5"/>
    </row>
    <row r="432" spans="6:7" s="3" customFormat="1" ht="15.75">
      <c r="F432" s="5"/>
      <c r="G432" s="5"/>
    </row>
    <row r="433" spans="6:7" s="3" customFormat="1" ht="15.75">
      <c r="F433" s="5"/>
      <c r="G433" s="5"/>
    </row>
    <row r="434" spans="6:7" s="3" customFormat="1" ht="15.75">
      <c r="F434" s="5"/>
      <c r="G434" s="5"/>
    </row>
    <row r="435" spans="6:7" s="3" customFormat="1" ht="15.75">
      <c r="F435" s="5"/>
      <c r="G435" s="5"/>
    </row>
    <row r="436" spans="6:7" s="3" customFormat="1" ht="15.75">
      <c r="F436" s="5"/>
      <c r="G436" s="5"/>
    </row>
    <row r="437" spans="6:7" s="3" customFormat="1" ht="15.75">
      <c r="F437" s="5"/>
      <c r="G437" s="5"/>
    </row>
    <row r="438" spans="6:7" s="3" customFormat="1" ht="15.75">
      <c r="F438" s="5"/>
      <c r="G438" s="5"/>
    </row>
    <row r="439" spans="6:7" s="3" customFormat="1" ht="15.75">
      <c r="F439" s="5"/>
      <c r="G439" s="5"/>
    </row>
    <row r="440" spans="6:7" s="3" customFormat="1" ht="15.75">
      <c r="F440" s="5"/>
      <c r="G440" s="5"/>
    </row>
    <row r="441" spans="6:7" s="3" customFormat="1" ht="15.75">
      <c r="F441" s="5"/>
      <c r="G441" s="5"/>
    </row>
    <row r="442" spans="6:7" s="3" customFormat="1" ht="15.75">
      <c r="F442" s="5"/>
      <c r="G442" s="5"/>
    </row>
    <row r="443" spans="6:7" s="3" customFormat="1" ht="15.75">
      <c r="F443" s="5"/>
      <c r="G443" s="5"/>
    </row>
    <row r="444" spans="6:7" s="3" customFormat="1" ht="15.75">
      <c r="F444" s="5"/>
      <c r="G444" s="5"/>
    </row>
    <row r="445" spans="6:7" s="3" customFormat="1" ht="15.75">
      <c r="F445" s="5"/>
      <c r="G445" s="5"/>
    </row>
    <row r="446" spans="6:7" s="3" customFormat="1" ht="15.75">
      <c r="F446" s="5"/>
      <c r="G446" s="5"/>
    </row>
    <row r="447" spans="6:7" s="3" customFormat="1" ht="15.75">
      <c r="F447" s="5"/>
      <c r="G447" s="5"/>
    </row>
    <row r="448" spans="6:7" s="3" customFormat="1" ht="15.75">
      <c r="F448" s="5"/>
      <c r="G448" s="5"/>
    </row>
    <row r="449" spans="6:7" s="3" customFormat="1" ht="15.75">
      <c r="F449" s="5"/>
      <c r="G449" s="5"/>
    </row>
    <row r="450" spans="6:7" s="3" customFormat="1" ht="15.75">
      <c r="F450" s="5"/>
      <c r="G450" s="5"/>
    </row>
    <row r="451" spans="6:7" s="3" customFormat="1" ht="15.75">
      <c r="F451" s="5"/>
      <c r="G451" s="5"/>
    </row>
    <row r="452" spans="6:7" s="3" customFormat="1" ht="15.75">
      <c r="F452" s="5"/>
      <c r="G452" s="5"/>
    </row>
    <row r="453" spans="6:7" s="3" customFormat="1" ht="15.75">
      <c r="F453" s="5"/>
      <c r="G453" s="5"/>
    </row>
    <row r="454" spans="6:7" s="3" customFormat="1" ht="15.75">
      <c r="F454" s="5"/>
      <c r="G454" s="5"/>
    </row>
    <row r="455" spans="6:7" s="3" customFormat="1" ht="15.75">
      <c r="F455" s="5"/>
      <c r="G455" s="5"/>
    </row>
    <row r="456" spans="6:7" s="3" customFormat="1" ht="15.75">
      <c r="F456" s="5"/>
      <c r="G456" s="5"/>
    </row>
    <row r="457" spans="6:7" s="3" customFormat="1" ht="15.75">
      <c r="F457" s="5"/>
      <c r="G457" s="5"/>
    </row>
    <row r="458" spans="6:7" s="3" customFormat="1" ht="15.75">
      <c r="F458" s="5"/>
      <c r="G458" s="5"/>
    </row>
    <row r="459" spans="6:7" s="3" customFormat="1" ht="15.75">
      <c r="F459" s="5"/>
      <c r="G459" s="5"/>
    </row>
    <row r="460" spans="6:7" s="3" customFormat="1" ht="15.75">
      <c r="F460" s="5"/>
      <c r="G460" s="5"/>
    </row>
    <row r="461" spans="6:7" s="3" customFormat="1" ht="15.75">
      <c r="F461" s="5"/>
      <c r="G461" s="5"/>
    </row>
    <row r="462" spans="6:7" s="3" customFormat="1" ht="15.75">
      <c r="F462" s="5"/>
      <c r="G462" s="5"/>
    </row>
    <row r="463" spans="6:7" s="3" customFormat="1" ht="15.75">
      <c r="F463" s="5"/>
      <c r="G463" s="5"/>
    </row>
    <row r="464" spans="6:7" s="3" customFormat="1" ht="15.75">
      <c r="F464" s="5"/>
      <c r="G464" s="5"/>
    </row>
    <row r="465" spans="6:7" s="3" customFormat="1" ht="15.75">
      <c r="F465" s="5"/>
      <c r="G465" s="5"/>
    </row>
    <row r="466" spans="6:7" s="3" customFormat="1" ht="15.75">
      <c r="F466" s="5"/>
      <c r="G466" s="5"/>
    </row>
    <row r="467" spans="6:7" s="3" customFormat="1" ht="15.75">
      <c r="F467" s="5"/>
      <c r="G467" s="5"/>
    </row>
    <row r="468" spans="6:7" s="3" customFormat="1" ht="15.75">
      <c r="F468" s="5"/>
      <c r="G468" s="5"/>
    </row>
    <row r="469" spans="6:7" s="3" customFormat="1" ht="15.75">
      <c r="F469" s="5"/>
      <c r="G469" s="5"/>
    </row>
    <row r="470" spans="6:7" s="3" customFormat="1" ht="15.75">
      <c r="F470" s="5"/>
      <c r="G470" s="5"/>
    </row>
    <row r="471" spans="6:7" s="3" customFormat="1" ht="15.75">
      <c r="F471" s="5"/>
      <c r="G471" s="5"/>
    </row>
    <row r="472" spans="6:7" s="3" customFormat="1" ht="15.75">
      <c r="F472" s="5"/>
      <c r="G472" s="5"/>
    </row>
    <row r="473" spans="6:7" s="3" customFormat="1" ht="15.75">
      <c r="F473" s="5"/>
      <c r="G473" s="5"/>
    </row>
    <row r="474" spans="6:7" s="3" customFormat="1" ht="15.75">
      <c r="F474" s="5"/>
      <c r="G474" s="5"/>
    </row>
    <row r="475" spans="6:7" s="3" customFormat="1" ht="15.75">
      <c r="F475" s="5"/>
      <c r="G475" s="5"/>
    </row>
    <row r="476" spans="6:7" s="3" customFormat="1" ht="15.75">
      <c r="F476" s="5"/>
      <c r="G476" s="5"/>
    </row>
    <row r="477" spans="6:7" s="3" customFormat="1" ht="15.75">
      <c r="F477" s="5"/>
      <c r="G477" s="5"/>
    </row>
    <row r="478" spans="6:7" s="3" customFormat="1" ht="15.75">
      <c r="F478" s="5"/>
      <c r="G478" s="5"/>
    </row>
    <row r="479" spans="6:7" s="3" customFormat="1" ht="15.75">
      <c r="F479" s="5"/>
      <c r="G479" s="5"/>
    </row>
    <row r="480" spans="6:7" s="3" customFormat="1" ht="15.75">
      <c r="F480" s="5"/>
      <c r="G480" s="5"/>
    </row>
    <row r="481" spans="6:7" s="3" customFormat="1" ht="15.75">
      <c r="F481" s="5"/>
      <c r="G481" s="5"/>
    </row>
    <row r="482" spans="6:7" s="3" customFormat="1" ht="15.75">
      <c r="F482" s="5"/>
      <c r="G482" s="5"/>
    </row>
    <row r="483" spans="6:7" s="3" customFormat="1" ht="15.75">
      <c r="F483" s="5"/>
      <c r="G483" s="5"/>
    </row>
    <row r="484" spans="6:7" s="3" customFormat="1" ht="15.75">
      <c r="F484" s="5"/>
      <c r="G484" s="5"/>
    </row>
    <row r="485" spans="6:7" s="3" customFormat="1" ht="15.75">
      <c r="F485" s="5"/>
      <c r="G485" s="5"/>
    </row>
    <row r="486" spans="6:7" s="3" customFormat="1" ht="15.75">
      <c r="F486" s="5"/>
      <c r="G486" s="5"/>
    </row>
    <row r="487" spans="6:7" s="3" customFormat="1" ht="15.75">
      <c r="F487" s="5"/>
      <c r="G487" s="5"/>
    </row>
    <row r="488" spans="6:7" s="3" customFormat="1" ht="15.75">
      <c r="F488" s="5"/>
      <c r="G488" s="5"/>
    </row>
    <row r="489" spans="6:7" s="3" customFormat="1" ht="15.75">
      <c r="F489" s="5"/>
      <c r="G489" s="5"/>
    </row>
    <row r="490" spans="6:7" s="3" customFormat="1" ht="15.75">
      <c r="F490" s="5"/>
      <c r="G490" s="5"/>
    </row>
    <row r="491" spans="6:7" s="3" customFormat="1" ht="15.75">
      <c r="F491" s="5"/>
      <c r="G491" s="5"/>
    </row>
    <row r="492" spans="6:7" s="3" customFormat="1" ht="15.75">
      <c r="F492" s="5"/>
      <c r="G492" s="5"/>
    </row>
    <row r="493" spans="6:7" s="3" customFormat="1" ht="15.75">
      <c r="F493" s="5"/>
      <c r="G493" s="5"/>
    </row>
    <row r="494" spans="6:7" s="3" customFormat="1" ht="15.75">
      <c r="F494" s="5"/>
      <c r="G494" s="5"/>
    </row>
    <row r="495" spans="6:7" s="3" customFormat="1" ht="15.75">
      <c r="F495" s="5"/>
      <c r="G495" s="5"/>
    </row>
    <row r="496" spans="6:7" s="3" customFormat="1" ht="15.75">
      <c r="F496" s="5"/>
      <c r="G496" s="5"/>
    </row>
    <row r="497" spans="6:7" s="3" customFormat="1" ht="15.75">
      <c r="F497" s="5"/>
      <c r="G497" s="5"/>
    </row>
    <row r="498" spans="6:7" s="3" customFormat="1" ht="15.75">
      <c r="F498" s="5"/>
      <c r="G498" s="5"/>
    </row>
    <row r="499" spans="6:7" s="3" customFormat="1" ht="15.75">
      <c r="F499" s="5"/>
      <c r="G499" s="5"/>
    </row>
    <row r="500" spans="6:7" s="3" customFormat="1" ht="15.75">
      <c r="F500" s="5"/>
      <c r="G500" s="5"/>
    </row>
    <row r="501" spans="6:7" s="3" customFormat="1" ht="15.75">
      <c r="F501" s="5"/>
      <c r="G501" s="5"/>
    </row>
    <row r="502" spans="6:7" s="3" customFormat="1" ht="15.75">
      <c r="F502" s="5"/>
      <c r="G502" s="5"/>
    </row>
    <row r="503" spans="6:7" s="3" customFormat="1" ht="15.75">
      <c r="F503" s="5"/>
      <c r="G503" s="5"/>
    </row>
    <row r="504" spans="6:7" s="3" customFormat="1" ht="15.75">
      <c r="F504" s="5"/>
      <c r="G504" s="5"/>
    </row>
    <row r="505" spans="6:7" s="3" customFormat="1" ht="15.75">
      <c r="F505" s="5"/>
      <c r="G505" s="5"/>
    </row>
    <row r="506" spans="6:7" s="3" customFormat="1" ht="15.75">
      <c r="F506" s="5"/>
      <c r="G506" s="5"/>
    </row>
    <row r="507" spans="6:7" s="3" customFormat="1" ht="15.75">
      <c r="F507" s="5"/>
      <c r="G507" s="5"/>
    </row>
    <row r="508" spans="6:7" s="3" customFormat="1" ht="15.75">
      <c r="F508" s="5"/>
      <c r="G508" s="5"/>
    </row>
    <row r="509" spans="6:7" s="3" customFormat="1" ht="15.75">
      <c r="F509" s="5"/>
      <c r="G509" s="5"/>
    </row>
    <row r="510" spans="6:7" s="3" customFormat="1" ht="15.75">
      <c r="F510" s="5"/>
      <c r="G510" s="5"/>
    </row>
    <row r="511" spans="6:7" s="3" customFormat="1" ht="15.75">
      <c r="F511" s="5"/>
      <c r="G511" s="5"/>
    </row>
    <row r="512" spans="6:7" s="3" customFormat="1" ht="15.75">
      <c r="F512" s="5"/>
      <c r="G512" s="5"/>
    </row>
    <row r="513" spans="6:7" s="3" customFormat="1" ht="15.75">
      <c r="F513" s="5"/>
      <c r="G513" s="5"/>
    </row>
    <row r="514" spans="6:7" s="3" customFormat="1" ht="15.75">
      <c r="F514" s="5"/>
      <c r="G514" s="5"/>
    </row>
    <row r="515" spans="6:7" s="3" customFormat="1" ht="15.75">
      <c r="F515" s="5"/>
      <c r="G515" s="5"/>
    </row>
    <row r="516" spans="6:7" s="3" customFormat="1" ht="15.75">
      <c r="F516" s="5"/>
      <c r="G516" s="5"/>
    </row>
    <row r="517" spans="6:7" s="3" customFormat="1" ht="15.75">
      <c r="F517" s="5"/>
      <c r="G517" s="5"/>
    </row>
    <row r="518" spans="6:7" s="3" customFormat="1" ht="15.75">
      <c r="F518" s="5"/>
      <c r="G518" s="5"/>
    </row>
    <row r="519" spans="6:7" s="3" customFormat="1" ht="15.75">
      <c r="F519" s="5"/>
      <c r="G519" s="5"/>
    </row>
    <row r="520" spans="6:7" s="3" customFormat="1" ht="15.75">
      <c r="F520" s="5"/>
      <c r="G520" s="5"/>
    </row>
    <row r="521" spans="6:7" s="3" customFormat="1" ht="15.75">
      <c r="F521" s="5"/>
      <c r="G521" s="5"/>
    </row>
    <row r="522" spans="6:7" s="3" customFormat="1" ht="15.75">
      <c r="F522" s="5"/>
      <c r="G522" s="5"/>
    </row>
    <row r="523" spans="6:7" s="3" customFormat="1" ht="15.75">
      <c r="F523" s="5"/>
      <c r="G523" s="5"/>
    </row>
    <row r="524" spans="6:7" s="3" customFormat="1" ht="15.75">
      <c r="F524" s="5"/>
      <c r="G524" s="5"/>
    </row>
    <row r="525" spans="6:7" s="3" customFormat="1" ht="15.75">
      <c r="F525" s="5"/>
      <c r="G525" s="5"/>
    </row>
    <row r="526" spans="6:7" s="3" customFormat="1" ht="15.75">
      <c r="F526" s="5"/>
      <c r="G526" s="5"/>
    </row>
    <row r="527" spans="6:7" s="3" customFormat="1" ht="15.75">
      <c r="F527" s="5"/>
      <c r="G527" s="5"/>
    </row>
    <row r="528" spans="6:7" s="3" customFormat="1" ht="15.75">
      <c r="F528" s="5"/>
      <c r="G528" s="5"/>
    </row>
    <row r="529" spans="6:7" s="3" customFormat="1" ht="15.75">
      <c r="F529" s="5"/>
      <c r="G529" s="5"/>
    </row>
    <row r="530" spans="6:7" s="3" customFormat="1" ht="15.75">
      <c r="F530" s="5"/>
      <c r="G530" s="5"/>
    </row>
    <row r="531" spans="6:7" s="3" customFormat="1" ht="15.75">
      <c r="F531" s="5"/>
      <c r="G531" s="5"/>
    </row>
    <row r="532" spans="6:7" s="3" customFormat="1" ht="15.75">
      <c r="F532" s="5"/>
      <c r="G532" s="5"/>
    </row>
    <row r="533" spans="6:7" s="3" customFormat="1" ht="15.75">
      <c r="F533" s="5"/>
      <c r="G533" s="5"/>
    </row>
    <row r="534" spans="6:7" s="3" customFormat="1" ht="15.75">
      <c r="F534" s="5"/>
      <c r="G534" s="5"/>
    </row>
    <row r="535" spans="6:7" s="3" customFormat="1" ht="15.75">
      <c r="F535" s="5"/>
      <c r="G535" s="5"/>
    </row>
    <row r="536" spans="6:7" s="3" customFormat="1" ht="15.75">
      <c r="F536" s="5"/>
      <c r="G536" s="5"/>
    </row>
    <row r="537" spans="6:7" s="3" customFormat="1" ht="15.75">
      <c r="F537" s="5"/>
      <c r="G537" s="5"/>
    </row>
    <row r="538" spans="6:7" s="3" customFormat="1" ht="15.75">
      <c r="F538" s="5"/>
      <c r="G538" s="5"/>
    </row>
    <row r="539" spans="6:7" s="3" customFormat="1" ht="15.75">
      <c r="F539" s="5"/>
      <c r="G539" s="5"/>
    </row>
    <row r="540" spans="6:7" s="3" customFormat="1" ht="15.75">
      <c r="F540" s="5"/>
      <c r="G540" s="5"/>
    </row>
    <row r="541" spans="6:7" s="3" customFormat="1" ht="15.75">
      <c r="F541" s="5"/>
      <c r="G541" s="5"/>
    </row>
    <row r="542" spans="6:7" s="3" customFormat="1" ht="15.75">
      <c r="F542" s="5"/>
      <c r="G542" s="5"/>
    </row>
    <row r="543" spans="6:7" s="3" customFormat="1" ht="15.75">
      <c r="F543" s="5"/>
      <c r="G543" s="5"/>
    </row>
    <row r="544" spans="6:7" s="3" customFormat="1" ht="15.75">
      <c r="F544" s="5"/>
      <c r="G544" s="5"/>
    </row>
    <row r="545" spans="6:7" s="3" customFormat="1" ht="15.75">
      <c r="F545" s="5"/>
      <c r="G545" s="5"/>
    </row>
    <row r="546" spans="6:7" s="3" customFormat="1" ht="15.75">
      <c r="F546" s="5"/>
      <c r="G546" s="5"/>
    </row>
    <row r="547" spans="6:7" s="3" customFormat="1" ht="15.75">
      <c r="F547" s="5"/>
      <c r="G547" s="5"/>
    </row>
    <row r="548" spans="6:7" s="3" customFormat="1" ht="15.75">
      <c r="F548" s="5"/>
      <c r="G548" s="5"/>
    </row>
    <row r="549" spans="6:7" s="3" customFormat="1" ht="15.75">
      <c r="F549" s="5"/>
      <c r="G549" s="5"/>
    </row>
    <row r="550" spans="6:7" s="3" customFormat="1" ht="15.75">
      <c r="F550" s="5"/>
      <c r="G550" s="5"/>
    </row>
    <row r="551" spans="6:7" s="3" customFormat="1" ht="15.75">
      <c r="F551" s="5"/>
      <c r="G551" s="5"/>
    </row>
    <row r="552" spans="6:7" s="3" customFormat="1" ht="15.75">
      <c r="F552" s="5"/>
      <c r="G552" s="5"/>
    </row>
    <row r="553" spans="6:7" s="3" customFormat="1" ht="15.75">
      <c r="F553" s="5"/>
      <c r="G553" s="5"/>
    </row>
    <row r="554" spans="6:7" s="3" customFormat="1" ht="15.75">
      <c r="F554" s="5"/>
      <c r="G554" s="5"/>
    </row>
    <row r="555" spans="6:7" s="3" customFormat="1" ht="15.75">
      <c r="F555" s="5"/>
      <c r="G555" s="5"/>
    </row>
    <row r="556" spans="6:7" s="3" customFormat="1" ht="15.75">
      <c r="F556" s="5"/>
      <c r="G556" s="5"/>
    </row>
    <row r="557" spans="6:7" s="3" customFormat="1" ht="15.75">
      <c r="F557" s="5"/>
      <c r="G557" s="5"/>
    </row>
    <row r="558" spans="6:7" s="3" customFormat="1" ht="15.75">
      <c r="F558" s="5"/>
      <c r="G558" s="5"/>
    </row>
    <row r="559" spans="6:7" s="3" customFormat="1" ht="15.75">
      <c r="F559" s="5"/>
      <c r="G559" s="5"/>
    </row>
    <row r="560" spans="6:7" s="3" customFormat="1" ht="15.75">
      <c r="F560" s="5"/>
      <c r="G560" s="5"/>
    </row>
    <row r="561" spans="6:7" s="3" customFormat="1" ht="15.75">
      <c r="F561" s="5"/>
      <c r="G561" s="5"/>
    </row>
    <row r="562" spans="6:7" s="3" customFormat="1" ht="15.75">
      <c r="F562" s="5"/>
      <c r="G562" s="5"/>
    </row>
    <row r="563" spans="6:7" s="3" customFormat="1" ht="15.75">
      <c r="F563" s="5"/>
      <c r="G563" s="5"/>
    </row>
    <row r="564" spans="6:7" s="3" customFormat="1" ht="15.75">
      <c r="F564" s="5"/>
      <c r="G564" s="5"/>
    </row>
    <row r="565" spans="6:7" s="3" customFormat="1" ht="15.75">
      <c r="F565" s="5"/>
      <c r="G565" s="5"/>
    </row>
    <row r="566" spans="6:7" s="3" customFormat="1" ht="15.75">
      <c r="F566" s="5"/>
      <c r="G566" s="5"/>
    </row>
    <row r="567" spans="6:7" s="3" customFormat="1" ht="15.75">
      <c r="F567" s="5"/>
      <c r="G567" s="5"/>
    </row>
    <row r="568" spans="6:7" s="3" customFormat="1" ht="15.75">
      <c r="F568" s="5"/>
      <c r="G568" s="5"/>
    </row>
    <row r="569" spans="6:7" s="3" customFormat="1" ht="15.75">
      <c r="F569" s="5"/>
      <c r="G569" s="5"/>
    </row>
    <row r="570" spans="6:7" s="3" customFormat="1" ht="15.75">
      <c r="F570" s="5"/>
      <c r="G570" s="5"/>
    </row>
    <row r="571" spans="6:7" s="3" customFormat="1" ht="15.75">
      <c r="F571" s="5"/>
      <c r="G571" s="5"/>
    </row>
    <row r="572" spans="6:7" s="3" customFormat="1" ht="15.75">
      <c r="F572" s="5"/>
      <c r="G572" s="5"/>
    </row>
    <row r="573" spans="6:7" s="3" customFormat="1" ht="15.75">
      <c r="F573" s="5"/>
      <c r="G573" s="5"/>
    </row>
    <row r="574" spans="6:7" s="3" customFormat="1" ht="15.75">
      <c r="F574" s="5"/>
      <c r="G574" s="5"/>
    </row>
    <row r="575" spans="6:7" s="3" customFormat="1" ht="15.75">
      <c r="F575" s="5"/>
      <c r="G575" s="5"/>
    </row>
    <row r="576" spans="6:7" s="3" customFormat="1" ht="15.75">
      <c r="F576" s="5"/>
      <c r="G576" s="5"/>
    </row>
    <row r="577" spans="6:7" s="3" customFormat="1" ht="15.75">
      <c r="F577" s="5"/>
      <c r="G577" s="5"/>
    </row>
    <row r="578" spans="6:7" s="3" customFormat="1" ht="15.75">
      <c r="F578" s="5"/>
      <c r="G578" s="5"/>
    </row>
    <row r="579" spans="6:7" s="3" customFormat="1" ht="15.75">
      <c r="F579" s="5"/>
      <c r="G579" s="5"/>
    </row>
    <row r="580" spans="6:7" s="3" customFormat="1" ht="15.75">
      <c r="F580" s="5"/>
      <c r="G580" s="5"/>
    </row>
    <row r="581" spans="6:7" s="3" customFormat="1" ht="15.75">
      <c r="F581" s="5"/>
      <c r="G581" s="5"/>
    </row>
    <row r="582" spans="6:7" s="3" customFormat="1" ht="15.75">
      <c r="F582" s="5"/>
      <c r="G582" s="5"/>
    </row>
    <row r="583" spans="6:7" s="3" customFormat="1" ht="15.75">
      <c r="F583" s="5"/>
      <c r="G583" s="5"/>
    </row>
    <row r="584" spans="6:7" s="3" customFormat="1" ht="15.75">
      <c r="F584" s="5"/>
      <c r="G584" s="5"/>
    </row>
    <row r="585" spans="6:7" s="3" customFormat="1" ht="15.75">
      <c r="F585" s="5"/>
      <c r="G585" s="5"/>
    </row>
    <row r="586" spans="6:7" s="3" customFormat="1" ht="15.75">
      <c r="F586" s="5"/>
      <c r="G586" s="5"/>
    </row>
    <row r="587" spans="6:7" s="3" customFormat="1" ht="15.75">
      <c r="F587" s="5"/>
      <c r="G587" s="5"/>
    </row>
    <row r="588" spans="6:7" s="3" customFormat="1" ht="15.75">
      <c r="F588" s="5"/>
      <c r="G588" s="5"/>
    </row>
    <row r="589" spans="6:7" s="3" customFormat="1" ht="15.75">
      <c r="F589" s="5"/>
      <c r="G589" s="5"/>
    </row>
    <row r="590" spans="6:7" s="3" customFormat="1" ht="15.75">
      <c r="F590" s="5"/>
      <c r="G590" s="5"/>
    </row>
    <row r="591" spans="6:7" s="3" customFormat="1" ht="15.75">
      <c r="F591" s="5"/>
      <c r="G591" s="5"/>
    </row>
    <row r="592" spans="6:7" s="3" customFormat="1" ht="15.75">
      <c r="F592" s="5"/>
      <c r="G592" s="5"/>
    </row>
    <row r="593" spans="6:7" s="3" customFormat="1" ht="15.75">
      <c r="F593" s="5"/>
      <c r="G593" s="5"/>
    </row>
    <row r="594" spans="6:7" s="3" customFormat="1" ht="15.75">
      <c r="F594" s="5"/>
      <c r="G594" s="5"/>
    </row>
    <row r="595" spans="6:7" s="3" customFormat="1" ht="15.75">
      <c r="F595" s="5"/>
      <c r="G595" s="5"/>
    </row>
    <row r="596" spans="6:7" s="3" customFormat="1" ht="15.75">
      <c r="F596" s="5"/>
      <c r="G596" s="5"/>
    </row>
    <row r="597" spans="6:7" s="3" customFormat="1" ht="15.75">
      <c r="F597" s="5"/>
      <c r="G597" s="5"/>
    </row>
    <row r="598" spans="6:7" s="3" customFormat="1" ht="15.75">
      <c r="F598" s="5"/>
      <c r="G598" s="5"/>
    </row>
    <row r="599" spans="6:7" s="3" customFormat="1" ht="15.75">
      <c r="F599" s="5"/>
      <c r="G599" s="5"/>
    </row>
    <row r="600" spans="6:7" s="3" customFormat="1" ht="15.75">
      <c r="F600" s="5"/>
      <c r="G600" s="5"/>
    </row>
    <row r="601" spans="6:7" s="3" customFormat="1" ht="15.75">
      <c r="F601" s="5"/>
      <c r="G601" s="5"/>
    </row>
    <row r="602" spans="6:7" s="3" customFormat="1" ht="15.75">
      <c r="F602" s="5"/>
      <c r="G602" s="5"/>
    </row>
    <row r="603" spans="6:7" s="3" customFormat="1" ht="15.75">
      <c r="F603" s="5"/>
      <c r="G603" s="5"/>
    </row>
    <row r="604" spans="6:7" s="3" customFormat="1" ht="15.75">
      <c r="F604" s="5"/>
      <c r="G604" s="5"/>
    </row>
    <row r="605" spans="6:7" s="3" customFormat="1" ht="15.75">
      <c r="F605" s="5"/>
      <c r="G605" s="5"/>
    </row>
    <row r="606" spans="6:7" s="3" customFormat="1" ht="15.75">
      <c r="F606" s="5"/>
      <c r="G606" s="5"/>
    </row>
    <row r="607" spans="6:7" s="3" customFormat="1" ht="15.75">
      <c r="F607" s="5"/>
      <c r="G607" s="5"/>
    </row>
    <row r="608" spans="6:7" s="3" customFormat="1" ht="15.75">
      <c r="F608" s="5"/>
      <c r="G608" s="5"/>
    </row>
    <row r="609" spans="6:7" s="3" customFormat="1" ht="15.75">
      <c r="F609" s="5"/>
      <c r="G609" s="5"/>
    </row>
    <row r="610" spans="6:7" s="3" customFormat="1" ht="15.75">
      <c r="F610" s="5"/>
      <c r="G610" s="5"/>
    </row>
    <row r="611" spans="6:7" s="3" customFormat="1" ht="15.75">
      <c r="F611" s="5"/>
      <c r="G611" s="5"/>
    </row>
    <row r="612" spans="6:7" s="3" customFormat="1" ht="15.75">
      <c r="F612" s="5"/>
      <c r="G612" s="5"/>
    </row>
    <row r="613" spans="6:7" s="3" customFormat="1" ht="15.75">
      <c r="F613" s="5"/>
      <c r="G613" s="5"/>
    </row>
    <row r="614" spans="6:7" s="3" customFormat="1" ht="15.75">
      <c r="F614" s="5"/>
      <c r="G614" s="5"/>
    </row>
    <row r="615" spans="6:7" s="3" customFormat="1" ht="15.75">
      <c r="F615" s="5"/>
      <c r="G615" s="5"/>
    </row>
    <row r="616" spans="6:7" s="3" customFormat="1" ht="15.75">
      <c r="F616" s="5"/>
      <c r="G616" s="5"/>
    </row>
    <row r="617" spans="6:7" s="3" customFormat="1" ht="15.75">
      <c r="F617" s="5"/>
      <c r="G617" s="5"/>
    </row>
    <row r="618" spans="6:7" s="3" customFormat="1" ht="15.75">
      <c r="F618" s="5"/>
      <c r="G618" s="5"/>
    </row>
    <row r="619" spans="6:7" s="3" customFormat="1" ht="15.75">
      <c r="F619" s="5"/>
      <c r="G619" s="5"/>
    </row>
    <row r="620" spans="6:7" s="3" customFormat="1" ht="15.75">
      <c r="F620" s="5"/>
      <c r="G620" s="5"/>
    </row>
    <row r="621" spans="6:7" s="3" customFormat="1" ht="15.75">
      <c r="F621" s="5"/>
      <c r="G621" s="5"/>
    </row>
    <row r="622" spans="6:7" s="3" customFormat="1" ht="15.75">
      <c r="F622" s="5"/>
      <c r="G622" s="5"/>
    </row>
    <row r="623" spans="6:7" s="3" customFormat="1" ht="15.75">
      <c r="F623" s="5"/>
      <c r="G623" s="5"/>
    </row>
    <row r="624" spans="6:7" s="3" customFormat="1" ht="15.75">
      <c r="F624" s="5"/>
      <c r="G624" s="5"/>
    </row>
    <row r="625" spans="6:7" s="3" customFormat="1" ht="15.75">
      <c r="F625" s="5"/>
      <c r="G625" s="5"/>
    </row>
    <row r="626" spans="6:7" s="3" customFormat="1" ht="15.75">
      <c r="F626" s="5"/>
      <c r="G626" s="5"/>
    </row>
    <row r="627" spans="6:7" s="3" customFormat="1" ht="15.75">
      <c r="F627" s="5"/>
      <c r="G627" s="5"/>
    </row>
    <row r="628" spans="6:7" s="3" customFormat="1" ht="15.75">
      <c r="F628" s="5"/>
      <c r="G628" s="5"/>
    </row>
    <row r="629" spans="6:7" s="3" customFormat="1" ht="15.75">
      <c r="F629" s="5"/>
      <c r="G629" s="5"/>
    </row>
    <row r="630" spans="6:7" s="3" customFormat="1" ht="15.75">
      <c r="F630" s="5"/>
      <c r="G630" s="5"/>
    </row>
    <row r="631" spans="6:7" s="3" customFormat="1" ht="15.75">
      <c r="F631" s="5"/>
      <c r="G631" s="5"/>
    </row>
    <row r="632" spans="6:7" s="3" customFormat="1" ht="15.75">
      <c r="F632" s="5"/>
      <c r="G632" s="5"/>
    </row>
    <row r="633" spans="6:7" s="3" customFormat="1" ht="15.75">
      <c r="F633" s="5"/>
      <c r="G633" s="5"/>
    </row>
    <row r="634" spans="6:7" s="3" customFormat="1" ht="15.75">
      <c r="F634" s="5"/>
      <c r="G634" s="5"/>
    </row>
    <row r="635" spans="6:7" s="3" customFormat="1" ht="15.75">
      <c r="F635" s="5"/>
      <c r="G635" s="5"/>
    </row>
    <row r="636" spans="6:7" s="3" customFormat="1" ht="15.75">
      <c r="F636" s="5"/>
      <c r="G636" s="5"/>
    </row>
    <row r="637" spans="6:7" s="3" customFormat="1" ht="15.75">
      <c r="F637" s="5"/>
      <c r="G637" s="5"/>
    </row>
    <row r="638" spans="6:7" s="3" customFormat="1" ht="15.75">
      <c r="F638" s="5"/>
      <c r="G638" s="5"/>
    </row>
    <row r="639" spans="6:7" s="3" customFormat="1" ht="15.75">
      <c r="F639" s="5"/>
      <c r="G639" s="5"/>
    </row>
    <row r="640" spans="6:7" s="3" customFormat="1" ht="15.75">
      <c r="F640" s="5"/>
      <c r="G640" s="5"/>
    </row>
    <row r="641" spans="6:7" s="3" customFormat="1" ht="15.75">
      <c r="F641" s="5"/>
      <c r="G641" s="5"/>
    </row>
    <row r="642" spans="6:7" s="3" customFormat="1" ht="15.75">
      <c r="F642" s="5"/>
      <c r="G642" s="5"/>
    </row>
    <row r="643" spans="6:7" s="3" customFormat="1" ht="15.75">
      <c r="F643" s="5"/>
      <c r="G643" s="5"/>
    </row>
    <row r="644" spans="6:7" s="3" customFormat="1" ht="15.75">
      <c r="F644" s="5"/>
      <c r="G644" s="5"/>
    </row>
    <row r="645" spans="6:7" s="3" customFormat="1" ht="15.75">
      <c r="F645" s="5"/>
      <c r="G645" s="5"/>
    </row>
    <row r="646" spans="6:7" s="3" customFormat="1" ht="15.75">
      <c r="F646" s="5"/>
      <c r="G646" s="5"/>
    </row>
    <row r="647" spans="6:7" s="3" customFormat="1" ht="15.75">
      <c r="F647" s="5"/>
      <c r="G647" s="5"/>
    </row>
    <row r="648" spans="6:7" s="3" customFormat="1" ht="15.75">
      <c r="F648" s="5"/>
      <c r="G648" s="5"/>
    </row>
    <row r="649" spans="6:7" s="3" customFormat="1" ht="15.75">
      <c r="F649" s="5"/>
      <c r="G649" s="5"/>
    </row>
    <row r="650" spans="6:7" s="3" customFormat="1" ht="15.75">
      <c r="F650" s="5"/>
      <c r="G650" s="5"/>
    </row>
    <row r="651" spans="6:7" s="3" customFormat="1" ht="15.75">
      <c r="F651" s="5"/>
      <c r="G651" s="5"/>
    </row>
    <row r="652" spans="6:7" s="3" customFormat="1" ht="15.75">
      <c r="F652" s="5"/>
      <c r="G652" s="5"/>
    </row>
    <row r="653" spans="6:7" s="3" customFormat="1" ht="15.75">
      <c r="F653" s="5"/>
      <c r="G653" s="5"/>
    </row>
    <row r="654" spans="6:7" s="3" customFormat="1" ht="15.75">
      <c r="F654" s="5"/>
      <c r="G654" s="5"/>
    </row>
    <row r="655" spans="6:7" s="3" customFormat="1" ht="15.75">
      <c r="F655" s="5"/>
      <c r="G655" s="5"/>
    </row>
    <row r="656" spans="6:7" s="3" customFormat="1" ht="15.75">
      <c r="F656" s="5"/>
      <c r="G656" s="5"/>
    </row>
    <row r="657" spans="6:7" s="3" customFormat="1" ht="15.75">
      <c r="F657" s="5"/>
      <c r="G657" s="5"/>
    </row>
    <row r="658" spans="6:7" s="3" customFormat="1" ht="15.75">
      <c r="F658" s="5"/>
      <c r="G658" s="5"/>
    </row>
    <row r="659" spans="6:7" s="3" customFormat="1" ht="15.75">
      <c r="F659" s="5"/>
      <c r="G659" s="5"/>
    </row>
    <row r="660" spans="6:7" s="3" customFormat="1" ht="15.75">
      <c r="F660" s="5"/>
      <c r="G660" s="5"/>
    </row>
    <row r="661" spans="6:7" s="3" customFormat="1" ht="15.75">
      <c r="F661" s="5"/>
      <c r="G661" s="5"/>
    </row>
    <row r="662" spans="6:7" s="3" customFormat="1" ht="15.75">
      <c r="F662" s="5"/>
      <c r="G662" s="5"/>
    </row>
    <row r="663" spans="6:7" s="3" customFormat="1" ht="15.75">
      <c r="F663" s="5"/>
      <c r="G663" s="5"/>
    </row>
    <row r="664" spans="6:7" s="3" customFormat="1" ht="15.75">
      <c r="F664" s="5"/>
      <c r="G664" s="5"/>
    </row>
    <row r="665" spans="6:7" s="3" customFormat="1" ht="15.75">
      <c r="F665" s="5"/>
      <c r="G665" s="5"/>
    </row>
    <row r="666" spans="6:7" s="3" customFormat="1" ht="15.75">
      <c r="F666" s="5"/>
      <c r="G666" s="5"/>
    </row>
    <row r="667" spans="6:7" s="3" customFormat="1" ht="15.75">
      <c r="F667" s="5"/>
      <c r="G667" s="5"/>
    </row>
    <row r="668" spans="6:7" s="3" customFormat="1" ht="15.75">
      <c r="F668" s="5"/>
      <c r="G668" s="5"/>
    </row>
    <row r="669" spans="6:7" s="3" customFormat="1" ht="15.75">
      <c r="F669" s="5"/>
      <c r="G669" s="5"/>
    </row>
    <row r="670" spans="6:7" s="3" customFormat="1" ht="15.75">
      <c r="F670" s="5"/>
      <c r="G670" s="5"/>
    </row>
    <row r="671" spans="6:7" s="3" customFormat="1" ht="15.75">
      <c r="F671" s="5"/>
      <c r="G671" s="5"/>
    </row>
    <row r="672" spans="6:7" s="3" customFormat="1" ht="15.75">
      <c r="F672" s="5"/>
      <c r="G672" s="5"/>
    </row>
    <row r="673" spans="6:7" s="3" customFormat="1" ht="15.75">
      <c r="F673" s="5"/>
      <c r="G673" s="5"/>
    </row>
    <row r="674" spans="6:7" s="3" customFormat="1" ht="15.75">
      <c r="F674" s="5"/>
      <c r="G674" s="5"/>
    </row>
    <row r="675" spans="6:7" s="3" customFormat="1" ht="15.75">
      <c r="F675" s="5"/>
      <c r="G675" s="5"/>
    </row>
    <row r="676" spans="6:7" s="3" customFormat="1" ht="15.75">
      <c r="F676" s="5"/>
      <c r="G676" s="5"/>
    </row>
    <row r="677" spans="6:7" s="3" customFormat="1" ht="15.75">
      <c r="F677" s="5"/>
      <c r="G677" s="5"/>
    </row>
    <row r="678" spans="6:7" s="3" customFormat="1" ht="15.75">
      <c r="F678" s="5"/>
      <c r="G678" s="5"/>
    </row>
    <row r="679" spans="6:7" s="3" customFormat="1" ht="15.75">
      <c r="F679" s="5"/>
      <c r="G679" s="5"/>
    </row>
    <row r="680" spans="6:7" s="3" customFormat="1" ht="15.75">
      <c r="F680" s="5"/>
      <c r="G680" s="5"/>
    </row>
    <row r="681" spans="6:7" s="3" customFormat="1" ht="15.75">
      <c r="F681" s="5"/>
      <c r="G681" s="5"/>
    </row>
    <row r="682" spans="6:7" s="3" customFormat="1" ht="15.75">
      <c r="F682" s="5"/>
      <c r="G682" s="5"/>
    </row>
    <row r="683" spans="6:7" s="3" customFormat="1" ht="15.75">
      <c r="F683" s="5"/>
      <c r="G683" s="5"/>
    </row>
    <row r="684" spans="6:7" s="3" customFormat="1" ht="15.75">
      <c r="F684" s="5"/>
      <c r="G684" s="5"/>
    </row>
    <row r="685" spans="6:7" s="3" customFormat="1" ht="15.75">
      <c r="F685" s="5"/>
      <c r="G685" s="5"/>
    </row>
    <row r="686" spans="6:7" s="3" customFormat="1" ht="15.75">
      <c r="F686" s="5"/>
      <c r="G686" s="5"/>
    </row>
    <row r="687" spans="6:7" s="3" customFormat="1" ht="15.75">
      <c r="F687" s="5"/>
      <c r="G687" s="5"/>
    </row>
    <row r="688" spans="6:7" s="3" customFormat="1" ht="15.75">
      <c r="F688" s="5"/>
      <c r="G688" s="5"/>
    </row>
    <row r="689" spans="6:7" s="3" customFormat="1" ht="15.75">
      <c r="F689" s="5"/>
      <c r="G689" s="5"/>
    </row>
    <row r="690" spans="6:7" s="3" customFormat="1" ht="15.75">
      <c r="F690" s="5"/>
      <c r="G690" s="5"/>
    </row>
    <row r="691" spans="6:7" s="3" customFormat="1" ht="15.75">
      <c r="F691" s="5"/>
      <c r="G691" s="5"/>
    </row>
    <row r="692" spans="6:7" s="3" customFormat="1" ht="15.75">
      <c r="F692" s="5"/>
      <c r="G692" s="5"/>
    </row>
    <row r="693" spans="6:7" s="3" customFormat="1" ht="15.75">
      <c r="F693" s="5"/>
      <c r="G693" s="5"/>
    </row>
    <row r="694" spans="6:7" s="3" customFormat="1" ht="15.75">
      <c r="F694" s="5"/>
      <c r="G694" s="5"/>
    </row>
    <row r="695" spans="6:7" s="3" customFormat="1" ht="15.75">
      <c r="F695" s="5"/>
      <c r="G695" s="5"/>
    </row>
    <row r="696" spans="6:7" s="3" customFormat="1" ht="15.75">
      <c r="F696" s="5"/>
      <c r="G696" s="5"/>
    </row>
    <row r="697" spans="6:7" s="3" customFormat="1" ht="15.75">
      <c r="F697" s="5"/>
      <c r="G697" s="5"/>
    </row>
    <row r="698" spans="6:7" s="3" customFormat="1" ht="15.75">
      <c r="F698" s="5"/>
      <c r="G698" s="5"/>
    </row>
    <row r="699" spans="6:7" s="3" customFormat="1" ht="15.75">
      <c r="F699" s="5"/>
      <c r="G699" s="5"/>
    </row>
    <row r="700" spans="6:7" s="3" customFormat="1" ht="15.75">
      <c r="F700" s="5"/>
      <c r="G700" s="5"/>
    </row>
    <row r="701" spans="6:7" s="3" customFormat="1" ht="15.75">
      <c r="F701" s="5"/>
      <c r="G701" s="5"/>
    </row>
    <row r="702" spans="6:7" s="3" customFormat="1" ht="15.75">
      <c r="F702" s="5"/>
      <c r="G702" s="5"/>
    </row>
    <row r="703" spans="6:7" s="3" customFormat="1" ht="15.75">
      <c r="F703" s="5"/>
      <c r="G703" s="5"/>
    </row>
    <row r="704" spans="6:7" s="3" customFormat="1" ht="15.75">
      <c r="F704" s="5"/>
      <c r="G704" s="5"/>
    </row>
    <row r="705" spans="6:7" s="3" customFormat="1" ht="15.75">
      <c r="F705" s="5"/>
      <c r="G705" s="5"/>
    </row>
    <row r="706" spans="6:7" s="3" customFormat="1" ht="15.75">
      <c r="F706" s="5"/>
      <c r="G706" s="5"/>
    </row>
    <row r="707" spans="6:7" s="3" customFormat="1" ht="15.75">
      <c r="F707" s="5"/>
      <c r="G707" s="5"/>
    </row>
    <row r="708" spans="6:7" s="3" customFormat="1" ht="15.75">
      <c r="F708" s="5"/>
      <c r="G708" s="5"/>
    </row>
    <row r="709" spans="6:7" s="3" customFormat="1" ht="15.75">
      <c r="F709" s="5"/>
      <c r="G709" s="5"/>
    </row>
    <row r="710" spans="6:7" s="3" customFormat="1" ht="15.75">
      <c r="F710" s="5"/>
      <c r="G710" s="5"/>
    </row>
    <row r="711" spans="6:7" s="3" customFormat="1" ht="15.75">
      <c r="F711" s="5"/>
      <c r="G711" s="5"/>
    </row>
    <row r="712" spans="6:7" s="3" customFormat="1" ht="15.75">
      <c r="F712" s="5"/>
      <c r="G712" s="5"/>
    </row>
    <row r="713" spans="6:7" s="3" customFormat="1" ht="15.75">
      <c r="F713" s="5"/>
      <c r="G713" s="5"/>
    </row>
    <row r="714" spans="6:7" s="3" customFormat="1" ht="15.75">
      <c r="F714" s="5"/>
      <c r="G714" s="5"/>
    </row>
    <row r="715" spans="6:7" s="3" customFormat="1" ht="15.75">
      <c r="F715" s="5"/>
      <c r="G715" s="5"/>
    </row>
    <row r="716" spans="6:7" s="3" customFormat="1" ht="15.75">
      <c r="F716" s="5"/>
      <c r="G716" s="5"/>
    </row>
    <row r="717" spans="6:7" s="3" customFormat="1" ht="15.75">
      <c r="F717" s="5"/>
      <c r="G717" s="5"/>
    </row>
    <row r="718" spans="6:7" s="3" customFormat="1" ht="15.75">
      <c r="F718" s="5"/>
      <c r="G718" s="5"/>
    </row>
    <row r="719" spans="6:7" s="3" customFormat="1" ht="15.75">
      <c r="F719" s="5"/>
      <c r="G719" s="5"/>
    </row>
    <row r="720" spans="6:7" s="3" customFormat="1" ht="15.75">
      <c r="F720" s="5"/>
      <c r="G720" s="5"/>
    </row>
    <row r="721" spans="6:7" s="3" customFormat="1" ht="15.75">
      <c r="F721" s="5"/>
      <c r="G721" s="5"/>
    </row>
    <row r="722" spans="6:7" s="3" customFormat="1" ht="15.75">
      <c r="F722" s="5"/>
      <c r="G722" s="5"/>
    </row>
    <row r="723" spans="6:7" s="3" customFormat="1" ht="15.75">
      <c r="F723" s="5"/>
      <c r="G723" s="5"/>
    </row>
    <row r="724" spans="6:7" s="3" customFormat="1" ht="15.75">
      <c r="F724" s="5"/>
      <c r="G724" s="5"/>
    </row>
    <row r="725" spans="6:7" s="3" customFormat="1" ht="15.75">
      <c r="F725" s="5"/>
      <c r="G725" s="5"/>
    </row>
    <row r="726" spans="6:7" s="3" customFormat="1" ht="15.75">
      <c r="F726" s="5"/>
      <c r="G726" s="5"/>
    </row>
    <row r="727" spans="6:7" s="3" customFormat="1" ht="15.75">
      <c r="F727" s="5"/>
      <c r="G727" s="5"/>
    </row>
    <row r="728" spans="6:7" s="3" customFormat="1" ht="15.75">
      <c r="F728" s="5"/>
      <c r="G728" s="5"/>
    </row>
    <row r="729" spans="6:7" s="3" customFormat="1" ht="15.75">
      <c r="F729" s="5"/>
      <c r="G729" s="5"/>
    </row>
    <row r="730" spans="6:7" s="3" customFormat="1" ht="15.75">
      <c r="F730" s="5"/>
      <c r="G730" s="5"/>
    </row>
    <row r="731" spans="6:7" s="3" customFormat="1" ht="15.75">
      <c r="F731" s="5"/>
      <c r="G731" s="5"/>
    </row>
    <row r="732" spans="6:7" s="3" customFormat="1" ht="15.75">
      <c r="F732" s="5"/>
      <c r="G732" s="5"/>
    </row>
    <row r="733" spans="6:7" s="3" customFormat="1" ht="15.75">
      <c r="F733" s="5"/>
      <c r="G733" s="5"/>
    </row>
    <row r="734" spans="6:7" s="3" customFormat="1" ht="15.75">
      <c r="F734" s="5"/>
      <c r="G734" s="5"/>
    </row>
    <row r="735" spans="6:7" s="3" customFormat="1" ht="15.75">
      <c r="F735" s="5"/>
      <c r="G735" s="5"/>
    </row>
    <row r="736" spans="6:7" s="3" customFormat="1" ht="15.75">
      <c r="F736" s="5"/>
      <c r="G736" s="5"/>
    </row>
    <row r="737" spans="6:7" s="3" customFormat="1" ht="15.75">
      <c r="F737" s="5"/>
      <c r="G737" s="5"/>
    </row>
    <row r="738" spans="6:7" s="3" customFormat="1" ht="15.75">
      <c r="F738" s="5"/>
      <c r="G738" s="5"/>
    </row>
    <row r="739" spans="6:7" s="3" customFormat="1" ht="15.75">
      <c r="F739" s="5"/>
      <c r="G739" s="5"/>
    </row>
    <row r="740" spans="6:7" s="3" customFormat="1" ht="15.75">
      <c r="F740" s="5"/>
      <c r="G740" s="5"/>
    </row>
    <row r="741" spans="6:7" s="3" customFormat="1" ht="15.75">
      <c r="F741" s="5"/>
      <c r="G741" s="5"/>
    </row>
    <row r="742" spans="6:7" s="3" customFormat="1" ht="15.75">
      <c r="F742" s="5"/>
      <c r="G742" s="5"/>
    </row>
    <row r="743" spans="6:7" s="3" customFormat="1" ht="15.75">
      <c r="F743" s="5"/>
      <c r="G743" s="5"/>
    </row>
    <row r="744" spans="6:7" s="3" customFormat="1" ht="15.75">
      <c r="F744" s="5"/>
      <c r="G744" s="5"/>
    </row>
    <row r="745" spans="6:7" s="3" customFormat="1" ht="15.75">
      <c r="F745" s="5"/>
      <c r="G745" s="5"/>
    </row>
    <row r="746" spans="6:7" s="3" customFormat="1" ht="15.75">
      <c r="F746" s="5"/>
      <c r="G746" s="5"/>
    </row>
    <row r="747" spans="6:7" s="3" customFormat="1" ht="15.75">
      <c r="F747" s="5"/>
      <c r="G747" s="5"/>
    </row>
    <row r="748" spans="6:7" s="3" customFormat="1" ht="15.75">
      <c r="F748" s="5"/>
      <c r="G748" s="5"/>
    </row>
    <row r="749" spans="6:7" s="3" customFormat="1" ht="15.75">
      <c r="F749" s="5"/>
      <c r="G749" s="5"/>
    </row>
    <row r="750" spans="6:7" s="3" customFormat="1" ht="15.75">
      <c r="F750" s="5"/>
      <c r="G750" s="5"/>
    </row>
    <row r="751" spans="6:7" s="3" customFormat="1" ht="15.75">
      <c r="F751" s="5"/>
      <c r="G751" s="5"/>
    </row>
    <row r="752" spans="6:7" s="3" customFormat="1" ht="15.75">
      <c r="F752" s="5"/>
      <c r="G752" s="5"/>
    </row>
    <row r="753" spans="6:7" s="3" customFormat="1" ht="15.75">
      <c r="F753" s="5"/>
      <c r="G753" s="5"/>
    </row>
    <row r="754" spans="6:7" s="3" customFormat="1" ht="15.75">
      <c r="F754" s="5"/>
      <c r="G754" s="5"/>
    </row>
    <row r="755" spans="6:7" s="3" customFormat="1" ht="15.75">
      <c r="F755" s="5"/>
      <c r="G755" s="5"/>
    </row>
    <row r="756" spans="6:7" s="3" customFormat="1" ht="15.75">
      <c r="F756" s="5"/>
      <c r="G756" s="5"/>
    </row>
    <row r="757" spans="6:7" s="3" customFormat="1" ht="15.75">
      <c r="F757" s="5"/>
      <c r="G757" s="5"/>
    </row>
    <row r="758" spans="6:7" s="3" customFormat="1" ht="15.75">
      <c r="F758" s="5"/>
      <c r="G758" s="5"/>
    </row>
    <row r="759" spans="6:7" s="3" customFormat="1" ht="15.75">
      <c r="F759" s="5"/>
      <c r="G759" s="5"/>
    </row>
    <row r="760" spans="6:7" s="3" customFormat="1" ht="15.75">
      <c r="F760" s="5"/>
      <c r="G760" s="5"/>
    </row>
    <row r="761" spans="6:7" s="3" customFormat="1" ht="15.75">
      <c r="F761" s="5"/>
      <c r="G761" s="5"/>
    </row>
    <row r="762" spans="6:7" s="3" customFormat="1" ht="15.75">
      <c r="F762" s="5"/>
      <c r="G762" s="5"/>
    </row>
    <row r="763" spans="6:7" s="3" customFormat="1" ht="15.75">
      <c r="F763" s="5"/>
      <c r="G763" s="5"/>
    </row>
    <row r="764" spans="6:7" s="3" customFormat="1" ht="15.75">
      <c r="F764" s="5"/>
      <c r="G764" s="5"/>
    </row>
    <row r="765" spans="6:7" s="3" customFormat="1" ht="15.75">
      <c r="F765" s="5"/>
      <c r="G765" s="5"/>
    </row>
    <row r="766" spans="6:7" s="3" customFormat="1" ht="15.75">
      <c r="F766" s="5"/>
      <c r="G766" s="5"/>
    </row>
    <row r="767" spans="6:7" s="3" customFormat="1" ht="15.75">
      <c r="F767" s="5"/>
      <c r="G767" s="5"/>
    </row>
    <row r="768" spans="6:7" s="3" customFormat="1" ht="15.75">
      <c r="F768" s="5"/>
      <c r="G768" s="5"/>
    </row>
    <row r="769" spans="6:7" s="3" customFormat="1" ht="15.75">
      <c r="F769" s="5"/>
      <c r="G769" s="5"/>
    </row>
    <row r="770" spans="6:7" s="3" customFormat="1" ht="15.75">
      <c r="F770" s="5"/>
      <c r="G770" s="5"/>
    </row>
    <row r="771" spans="6:7" s="3" customFormat="1" ht="15.75">
      <c r="F771" s="5"/>
      <c r="G771" s="5"/>
    </row>
    <row r="772" spans="6:7" s="3" customFormat="1" ht="15.75">
      <c r="F772" s="5"/>
      <c r="G772" s="5"/>
    </row>
    <row r="773" spans="6:7" s="3" customFormat="1" ht="15.75">
      <c r="F773" s="5"/>
      <c r="G773" s="5"/>
    </row>
    <row r="774" spans="6:7" s="3" customFormat="1" ht="15.75">
      <c r="F774" s="5"/>
      <c r="G774" s="5"/>
    </row>
    <row r="775" spans="6:7" s="3" customFormat="1" ht="15.75">
      <c r="F775" s="5"/>
      <c r="G775" s="5"/>
    </row>
    <row r="776" spans="6:7" s="3" customFormat="1" ht="15.75">
      <c r="F776" s="5"/>
      <c r="G776" s="5"/>
    </row>
    <row r="777" spans="6:7" s="3" customFormat="1" ht="15.75">
      <c r="F777" s="5"/>
      <c r="G777" s="5"/>
    </row>
    <row r="778" spans="6:7" s="3" customFormat="1" ht="15.75">
      <c r="F778" s="5"/>
      <c r="G778" s="5"/>
    </row>
    <row r="779" spans="6:7" s="3" customFormat="1" ht="15.75">
      <c r="F779" s="5"/>
      <c r="G779" s="5"/>
    </row>
    <row r="780" spans="6:7" s="3" customFormat="1" ht="15.75">
      <c r="F780" s="5"/>
      <c r="G780" s="5"/>
    </row>
    <row r="781" spans="6:7" s="3" customFormat="1" ht="15.75">
      <c r="F781" s="5"/>
      <c r="G781" s="5"/>
    </row>
    <row r="782" spans="6:7" s="3" customFormat="1" ht="15.75">
      <c r="F782" s="5"/>
      <c r="G782" s="5"/>
    </row>
    <row r="783" spans="6:7" s="3" customFormat="1" ht="15.75">
      <c r="F783" s="5"/>
      <c r="G783" s="5"/>
    </row>
    <row r="784" spans="6:7" s="3" customFormat="1" ht="15.75">
      <c r="F784" s="5"/>
      <c r="G784" s="5"/>
    </row>
    <row r="785" spans="6:7" s="3" customFormat="1" ht="15.75">
      <c r="F785" s="5"/>
      <c r="G785" s="5"/>
    </row>
    <row r="786" spans="6:7" s="3" customFormat="1" ht="15.75">
      <c r="F786" s="5"/>
      <c r="G786" s="5"/>
    </row>
    <row r="787" spans="6:7" s="3" customFormat="1" ht="15.75">
      <c r="F787" s="5"/>
      <c r="G787" s="5"/>
    </row>
    <row r="788" spans="6:7" s="3" customFormat="1" ht="15.75">
      <c r="F788" s="5"/>
      <c r="G788" s="5"/>
    </row>
    <row r="789" spans="6:7" s="3" customFormat="1" ht="15.75">
      <c r="F789" s="5"/>
      <c r="G789" s="5"/>
    </row>
    <row r="790" spans="6:7" s="3" customFormat="1" ht="15.75">
      <c r="F790" s="5"/>
      <c r="G790" s="5"/>
    </row>
    <row r="791" spans="6:7" s="3" customFormat="1" ht="15.75">
      <c r="F791" s="5"/>
      <c r="G791" s="5"/>
    </row>
    <row r="792" spans="6:7" s="3" customFormat="1" ht="15.75">
      <c r="F792" s="5"/>
      <c r="G792" s="5"/>
    </row>
    <row r="793" spans="6:7" s="3" customFormat="1" ht="15.75">
      <c r="F793" s="5"/>
      <c r="G793" s="5"/>
    </row>
    <row r="794" spans="6:7" s="3" customFormat="1" ht="15.75">
      <c r="F794" s="5"/>
      <c r="G794" s="5"/>
    </row>
    <row r="795" spans="6:7" s="3" customFormat="1" ht="15.75">
      <c r="F795" s="5"/>
      <c r="G795" s="5"/>
    </row>
    <row r="796" spans="6:7" s="3" customFormat="1" ht="15.75">
      <c r="F796" s="5"/>
      <c r="G796" s="5"/>
    </row>
    <row r="797" spans="6:7" s="3" customFormat="1" ht="15.75">
      <c r="F797" s="5"/>
      <c r="G797" s="5"/>
    </row>
    <row r="798" spans="6:7" s="3" customFormat="1" ht="15.75">
      <c r="F798" s="5"/>
      <c r="G798" s="5"/>
    </row>
    <row r="799" spans="6:7" s="3" customFormat="1" ht="15.75">
      <c r="F799" s="5"/>
      <c r="G799" s="5"/>
    </row>
    <row r="800" spans="6:7" s="3" customFormat="1" ht="15.75">
      <c r="F800" s="5"/>
      <c r="G800" s="5"/>
    </row>
    <row r="801" spans="6:7" s="3" customFormat="1" ht="15.75">
      <c r="F801" s="5"/>
      <c r="G801" s="5"/>
    </row>
    <row r="802" spans="6:7" s="3" customFormat="1" ht="15.75">
      <c r="F802" s="5"/>
      <c r="G802" s="5"/>
    </row>
    <row r="803" spans="6:7" s="3" customFormat="1" ht="15.75">
      <c r="F803" s="5"/>
      <c r="G803" s="5"/>
    </row>
    <row r="804" spans="6:7" s="3" customFormat="1" ht="15.75">
      <c r="F804" s="5"/>
      <c r="G804" s="5"/>
    </row>
    <row r="805" spans="6:7" s="3" customFormat="1" ht="15.75">
      <c r="F805" s="5"/>
      <c r="G805" s="5"/>
    </row>
    <row r="806" spans="6:7" s="3" customFormat="1" ht="15.75">
      <c r="F806" s="5"/>
      <c r="G806" s="5"/>
    </row>
    <row r="807" spans="6:7" s="3" customFormat="1" ht="15.75">
      <c r="F807" s="5"/>
      <c r="G807" s="5"/>
    </row>
    <row r="808" spans="6:7" s="3" customFormat="1" ht="15.75">
      <c r="F808" s="5"/>
      <c r="G808" s="5"/>
    </row>
    <row r="809" spans="6:7" s="3" customFormat="1" ht="15.75">
      <c r="F809" s="5"/>
      <c r="G809" s="5"/>
    </row>
    <row r="810" spans="6:7" s="3" customFormat="1" ht="15.75">
      <c r="F810" s="5"/>
      <c r="G810" s="5"/>
    </row>
    <row r="811" spans="6:7" s="3" customFormat="1" ht="15.75">
      <c r="F811" s="5"/>
      <c r="G811" s="5"/>
    </row>
    <row r="812" spans="6:7" s="3" customFormat="1" ht="15.75">
      <c r="F812" s="5"/>
      <c r="G812" s="5"/>
    </row>
    <row r="813" spans="6:7" s="3" customFormat="1" ht="15.75">
      <c r="F813" s="5"/>
      <c r="G813" s="5"/>
    </row>
    <row r="814" spans="6:7" s="3" customFormat="1" ht="15.75">
      <c r="F814" s="5"/>
      <c r="G814" s="5"/>
    </row>
    <row r="815" spans="6:7" s="3" customFormat="1" ht="15.75">
      <c r="F815" s="5"/>
      <c r="G815" s="5"/>
    </row>
    <row r="816" spans="6:7" s="3" customFormat="1" ht="15.75">
      <c r="F816" s="5"/>
      <c r="G816" s="5"/>
    </row>
    <row r="817" spans="6:7" s="3" customFormat="1" ht="15.75">
      <c r="F817" s="5"/>
      <c r="G817" s="5"/>
    </row>
    <row r="818" spans="2:3" ht="15.75">
      <c r="B818" s="3"/>
      <c r="C818" s="3"/>
    </row>
  </sheetData>
  <sheetProtection password="EDA6" sheet="1" objects="1" scenarios="1" selectLockedCells="1"/>
  <mergeCells count="3">
    <mergeCell ref="B6:D6"/>
    <mergeCell ref="B4:D4"/>
    <mergeCell ref="C22:C24"/>
  </mergeCells>
  <printOptions horizontalCentered="1" verticalCentered="1"/>
  <pageMargins left="0.2362204724409449" right="0.31496062992125984" top="0.4" bottom="0.45" header="0.17" footer="0.21"/>
  <pageSetup fitToHeight="1" fitToWidth="1" horizontalDpi="600" verticalDpi="600" orientation="landscape" paperSize="9" scale="96" r:id="rId2"/>
  <headerFooter alignWithMargins="0">
    <oddHeader>&amp;L&amp;"Arial,Grassetto"Regione  Campania&amp;RNucleo Conti Pubblici Territoriali</oddHeader>
    <oddFooter>&amp;Lprint  &amp;D  &amp;T&amp;CGUIDA  SINTETICA&amp;RCPT2008fin.versMaggio2009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7">
    <tabColor indexed="15"/>
    <pageSetUpPr fitToPage="1"/>
  </sheetPr>
  <dimension ref="B1:Z119"/>
  <sheetViews>
    <sheetView showGridLines="0" showRowColHeaders="0" showZeros="0" tabSelected="1" showOutlineSymbols="0" zoomScalePageLayoutView="0" workbookViewId="0" topLeftCell="A1">
      <selection activeCell="U13" sqref="U13"/>
    </sheetView>
  </sheetViews>
  <sheetFormatPr defaultColWidth="11.7109375" defaultRowHeight="15.75" customHeight="1"/>
  <cols>
    <col min="1" max="1" width="1.28515625" style="106" customWidth="1"/>
    <col min="2" max="2" width="17.421875" style="106" customWidth="1"/>
    <col min="3" max="3" width="12.140625" style="106" customWidth="1"/>
    <col min="4" max="11" width="11.7109375" style="106" customWidth="1"/>
    <col min="12" max="12" width="10.57421875" style="106" customWidth="1"/>
    <col min="13" max="13" width="7.57421875" style="106" customWidth="1"/>
    <col min="14" max="14" width="2.28125" style="106" customWidth="1"/>
    <col min="15" max="15" width="12.8515625" style="106" customWidth="1"/>
    <col min="16" max="22" width="11.7109375" style="106" customWidth="1"/>
    <col min="23" max="25" width="4.421875" style="106" customWidth="1"/>
    <col min="26" max="26" width="6.57421875" style="106" customWidth="1"/>
    <col min="27" max="16384" width="11.7109375" style="106" customWidth="1"/>
  </cols>
  <sheetData>
    <row r="1" spans="2:13" ht="15.75" customHeight="1"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2:13" ht="15.75" customHeight="1"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2:13" ht="29.25" customHeight="1"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2:13" ht="45" customHeight="1"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</row>
    <row r="5" spans="2:14" ht="15.75" customHeight="1"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3"/>
    </row>
    <row r="6" spans="2:14" ht="15.75" customHeight="1"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3"/>
    </row>
    <row r="7" spans="2:14" ht="15.75" customHeight="1"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3"/>
    </row>
    <row r="8" spans="2:13" ht="15.75" customHeight="1"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</row>
    <row r="9" spans="2:15" ht="15.75" customHeight="1"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O9" s="107"/>
    </row>
    <row r="10" spans="2:15" ht="15.75" customHeight="1"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O10" s="107"/>
    </row>
    <row r="11" spans="2:15" ht="15.75" customHeight="1"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O11" s="107"/>
    </row>
    <row r="12" spans="2:15" ht="15.75" customHeight="1"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O12" s="107"/>
    </row>
    <row r="13" spans="2:15" ht="15.75" customHeight="1"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O13" s="107"/>
    </row>
    <row r="14" spans="2:15" ht="15.75" customHeight="1"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O14" s="107"/>
    </row>
    <row r="15" spans="2:15" ht="15.75" customHeight="1"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O15" s="107"/>
    </row>
    <row r="16" spans="2:15" ht="15.75" customHeight="1"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O16" s="107"/>
    </row>
    <row r="17" spans="2:15" ht="15.75" customHeight="1"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O17" s="107"/>
    </row>
    <row r="18" spans="2:15" ht="12.75" customHeight="1"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O18" s="107"/>
    </row>
    <row r="19" spans="2:15" ht="9" customHeight="1"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O19" s="107"/>
    </row>
    <row r="20" spans="2:15" ht="5.25" customHeight="1"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O20" s="107"/>
    </row>
    <row r="21" spans="2:15" ht="10.5" customHeight="1"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O21" s="107"/>
    </row>
    <row r="22" spans="2:18" s="135" customFormat="1" ht="19.5" customHeight="1">
      <c r="B22" s="232" t="str">
        <f>D103</f>
        <v>@6a</v>
      </c>
      <c r="C22" s="133"/>
      <c r="D22" s="134" t="s">
        <v>466</v>
      </c>
      <c r="E22" s="133"/>
      <c r="F22" s="133"/>
      <c r="G22" s="133"/>
      <c r="H22" s="133"/>
      <c r="I22" s="133"/>
      <c r="J22" s="133"/>
      <c r="K22" s="133"/>
      <c r="L22" s="133"/>
      <c r="M22" s="133"/>
      <c r="O22" s="107"/>
      <c r="P22" s="106"/>
      <c r="Q22" s="106"/>
      <c r="R22" s="106"/>
    </row>
    <row r="23" spans="2:18" s="137" customFormat="1" ht="16.5" customHeight="1" thickBot="1">
      <c r="B23" s="136"/>
      <c r="C23" s="136"/>
      <c r="F23" s="138" t="s">
        <v>164</v>
      </c>
      <c r="G23" s="138"/>
      <c r="H23" s="136"/>
      <c r="I23" s="136"/>
      <c r="J23" s="136"/>
      <c r="K23" s="136"/>
      <c r="L23" s="136"/>
      <c r="M23" s="136"/>
      <c r="O23" s="107"/>
      <c r="P23" s="106"/>
      <c r="Q23" s="106"/>
      <c r="R23" s="106"/>
    </row>
    <row r="24" spans="3:26" ht="15" customHeight="1">
      <c r="C24" s="139" t="str">
        <f>IF(RilevaEnte_f!K11=0,"Attenzione! Nella scheda 1 (pag.1),  manca il Codice Fiscale","OK")</f>
        <v>Attenzione! Nella scheda 1 (pag.1),  manca il Codice Fiscale</v>
      </c>
      <c r="D24" s="140"/>
      <c r="E24" s="140"/>
      <c r="F24" s="140"/>
      <c r="G24" s="140"/>
      <c r="H24" s="140"/>
      <c r="I24" s="140"/>
      <c r="J24" s="140"/>
      <c r="K24" s="141"/>
      <c r="O24" s="107"/>
      <c r="Z24" s="275">
        <f aca="true" t="shared" si="0" ref="Z24:Z36">IF(C24="OK",0,1)</f>
        <v>1</v>
      </c>
    </row>
    <row r="25" spans="3:26" ht="15" customHeight="1">
      <c r="C25" s="142" t="str">
        <f>IF(RilevaEnte_f!E18=0,"Attenzione! Nella scheda 1 (pag.1),  manca il recapito telefonico dell'Ente","OK")</f>
        <v>Attenzione! Nella scheda 1 (pag.1),  manca il recapito telefonico dell'Ente</v>
      </c>
      <c r="D25" s="129"/>
      <c r="E25" s="129"/>
      <c r="F25" s="129"/>
      <c r="G25" s="129"/>
      <c r="H25" s="129"/>
      <c r="I25" s="129"/>
      <c r="J25" s="129"/>
      <c r="K25" s="143"/>
      <c r="O25" s="107"/>
      <c r="Z25" s="276"/>
    </row>
    <row r="26" spans="3:26" ht="15" customHeight="1">
      <c r="C26" s="142" t="str">
        <f>IF(RilevaEnte_f!E19=0,"Attenzione! Nella scheda 1 (pag.1),  manca l'e_mail dell'Ente","OK")</f>
        <v>Attenzione! Nella scheda 1 (pag.1),  manca l'e_mail dell'Ente</v>
      </c>
      <c r="D26" s="129"/>
      <c r="E26" s="129"/>
      <c r="F26" s="129"/>
      <c r="G26" s="129"/>
      <c r="H26" s="129"/>
      <c r="I26" s="129"/>
      <c r="J26" s="129"/>
      <c r="K26" s="143"/>
      <c r="O26" s="107"/>
      <c r="Z26" s="277">
        <f>IF(C26="OK",0,1)</f>
        <v>1</v>
      </c>
    </row>
    <row r="27" spans="3:26" ht="15" customHeight="1">
      <c r="C27" s="142" t="str">
        <f>IF(RilevaEnte_f!E26="selezionare  dal  menù   &gt; &gt; &gt; &gt; &gt; &gt;","Attenzione! Nella scheda 1 (pag.1), si deve selezionare almeno un Settore di attività prevalente","OK")</f>
        <v>Attenzione! Nella scheda 1 (pag.1), si deve selezionare almeno un Settore di attività prevalente</v>
      </c>
      <c r="D27" s="129"/>
      <c r="E27" s="129"/>
      <c r="F27" s="129"/>
      <c r="G27" s="129"/>
      <c r="H27" s="129"/>
      <c r="I27" s="129"/>
      <c r="J27" s="129"/>
      <c r="K27" s="143"/>
      <c r="Z27" s="277">
        <f>IF(C27="OK",0,1)</f>
        <v>1</v>
      </c>
    </row>
    <row r="28" spans="3:26" ht="15" customHeight="1">
      <c r="C28" s="142" t="str">
        <f>IF(RilevaEnte_f!D26="0%","Attenzione! Nella scheda 1 (pag.1), si deve attribuire una percentuale al Settore di attività prevalente","OK")</f>
        <v>Attenzione! Nella scheda 1 (pag.1), si deve attribuire una percentuale al Settore di attività prevalente</v>
      </c>
      <c r="D28" s="129"/>
      <c r="E28" s="129"/>
      <c r="F28" s="129"/>
      <c r="G28" s="129"/>
      <c r="H28" s="129"/>
      <c r="I28" s="129"/>
      <c r="J28" s="129"/>
      <c r="K28" s="143"/>
      <c r="Z28" s="277">
        <f t="shared" si="0"/>
        <v>1</v>
      </c>
    </row>
    <row r="29" spans="3:26" ht="15" customHeight="1">
      <c r="C29" s="142" t="str">
        <f>IF(RilevaEnte_f!D26+D27+D28=100,"Attenzione! Nella scheda 1 (pag.1), la percentuale assegnata all' attività prevalente non raggiunge il 100%","OK")</f>
        <v>OK</v>
      </c>
      <c r="D29" s="129"/>
      <c r="E29" s="129"/>
      <c r="F29" s="129"/>
      <c r="G29" s="129"/>
      <c r="H29" s="129"/>
      <c r="I29" s="129"/>
      <c r="J29" s="129"/>
      <c r="K29" s="143"/>
      <c r="Z29" s="277"/>
    </row>
    <row r="30" spans="3:26" ht="15" customHeight="1">
      <c r="C30" s="142" t="str">
        <f>IF(RilevaEnte_f!C35=0,"Attenzione! Nella scheda 1 (pag.1), inserire il recapito telefonico del Referente Contabile","OK")</f>
        <v>Attenzione! Nella scheda 1 (pag.1), inserire il recapito telefonico del Referente Contabile</v>
      </c>
      <c r="D30" s="129"/>
      <c r="E30" s="129"/>
      <c r="F30" s="129"/>
      <c r="G30" s="129"/>
      <c r="H30" s="129"/>
      <c r="I30" s="129"/>
      <c r="J30" s="129"/>
      <c r="K30" s="143"/>
      <c r="Z30" s="277">
        <f t="shared" si="0"/>
        <v>1</v>
      </c>
    </row>
    <row r="31" spans="3:26" ht="15" customHeight="1">
      <c r="C31" s="142" t="str">
        <f>IF(RilevaEnte_f!C36=0,"Attenzione! Nella scheda 1 (pag.1), inserire il fax del Referente Contabile","OK")</f>
        <v>Attenzione! Nella scheda 1 (pag.1), inserire il fax del Referente Contabile</v>
      </c>
      <c r="D31" s="129"/>
      <c r="E31" s="129"/>
      <c r="F31" s="129"/>
      <c r="G31" s="129"/>
      <c r="H31" s="129"/>
      <c r="I31" s="129"/>
      <c r="J31" s="129"/>
      <c r="K31" s="143"/>
      <c r="Z31" s="277">
        <f t="shared" si="0"/>
        <v>1</v>
      </c>
    </row>
    <row r="32" spans="3:26" ht="15" customHeight="1">
      <c r="C32" s="142" t="str">
        <f>IF(RilevaEnte_f!E37=0,"Attenzione! Nella scheda 1 (pag.1), inserire il recapito e_mail del Referente Contabile","OK")</f>
        <v>Attenzione! Nella scheda 1 (pag.1), inserire il recapito e_mail del Referente Contabile</v>
      </c>
      <c r="D32" s="129"/>
      <c r="E32" s="129"/>
      <c r="F32" s="129"/>
      <c r="G32" s="129"/>
      <c r="H32" s="129"/>
      <c r="I32" s="129"/>
      <c r="J32" s="129"/>
      <c r="K32" s="143"/>
      <c r="Z32" s="277">
        <f t="shared" si="0"/>
        <v>1</v>
      </c>
    </row>
    <row r="33" spans="3:26" ht="15" customHeight="1">
      <c r="C33" s="142" t="str">
        <f>IF(ENCOFIN!C40&lt;1,"Attenzione! Nella scheda 2 (pag.2), non sono rilevate le ENTRATE in conto corrente","OK")</f>
        <v>Attenzione! Nella scheda 2 (pag.2), non sono rilevate le ENTRATE in conto corrente</v>
      </c>
      <c r="D33" s="129"/>
      <c r="E33" s="129"/>
      <c r="F33" s="129"/>
      <c r="G33" s="129"/>
      <c r="H33" s="129"/>
      <c r="I33" s="129"/>
      <c r="J33" s="129"/>
      <c r="K33" s="143"/>
      <c r="Z33" s="277">
        <f t="shared" si="0"/>
        <v>1</v>
      </c>
    </row>
    <row r="34" spans="3:26" ht="15" customHeight="1">
      <c r="C34" s="142" t="str">
        <f>IF(ENCOFIN!C63&lt;1,"Attenzione! Nella scheda 2 (pag.2), non sono rilevate le ENTRATE in conto capitale","OK")</f>
        <v>Attenzione! Nella scheda 2 (pag.2), non sono rilevate le ENTRATE in conto capitale</v>
      </c>
      <c r="D34" s="129"/>
      <c r="E34" s="129"/>
      <c r="F34" s="129"/>
      <c r="G34" s="129"/>
      <c r="H34" s="129"/>
      <c r="I34" s="129"/>
      <c r="J34" s="129"/>
      <c r="K34" s="143"/>
      <c r="Z34" s="277">
        <f t="shared" si="0"/>
        <v>1</v>
      </c>
    </row>
    <row r="35" spans="3:26" ht="15" customHeight="1">
      <c r="C35" s="142" t="str">
        <f>IF(ENCOFIN!C63&lt;1,"Attenzione! Nella scheda 3 (pag.3), non sono rilevate le SPESE in conto corrente","OK")</f>
        <v>Attenzione! Nella scheda 3 (pag.3), non sono rilevate le SPESE in conto corrente</v>
      </c>
      <c r="D35" s="129"/>
      <c r="E35" s="129"/>
      <c r="F35" s="129"/>
      <c r="G35" s="129"/>
      <c r="H35" s="129"/>
      <c r="I35" s="129"/>
      <c r="J35" s="129"/>
      <c r="K35" s="143"/>
      <c r="Z35" s="277">
        <f t="shared" si="0"/>
        <v>1</v>
      </c>
    </row>
    <row r="36" spans="3:26" ht="15" customHeight="1" thickBot="1">
      <c r="C36" s="144" t="str">
        <f>IF(ENCOFIN!C64&lt;1,"Attenzione! Nella scheda 3 (pag.3), non sono rilevate le SPESE in conto capitale","OK")</f>
        <v>Attenzione! Nella scheda 3 (pag.3), non sono rilevate le SPESE in conto capitale</v>
      </c>
      <c r="D36" s="145"/>
      <c r="E36" s="145"/>
      <c r="F36" s="145"/>
      <c r="G36" s="145"/>
      <c r="H36" s="145"/>
      <c r="I36" s="145"/>
      <c r="J36" s="145"/>
      <c r="K36" s="146"/>
      <c r="Z36" s="277">
        <f t="shared" si="0"/>
        <v>1</v>
      </c>
    </row>
    <row r="37" spans="3:26" ht="10.5" customHeight="1" thickBot="1">
      <c r="C37" s="107"/>
      <c r="D37" s="107"/>
      <c r="E37" s="107"/>
      <c r="F37" s="107"/>
      <c r="G37" s="107"/>
      <c r="Z37" s="278"/>
    </row>
    <row r="38" spans="3:26" ht="21" customHeight="1" thickBot="1">
      <c r="C38" s="228" t="s">
        <v>530</v>
      </c>
      <c r="D38" s="147"/>
      <c r="E38" s="107"/>
      <c r="F38" s="147"/>
      <c r="H38" s="130">
        <v>3</v>
      </c>
      <c r="I38" s="147"/>
      <c r="J38" s="107"/>
      <c r="K38" s="107"/>
      <c r="Z38" s="278"/>
    </row>
    <row r="39" ht="33.75" customHeight="1">
      <c r="Z39" s="278"/>
    </row>
    <row r="40" spans="2:26" s="151" customFormat="1" ht="24" customHeight="1">
      <c r="B40" s="148"/>
      <c r="C40" s="149" t="s">
        <v>1413</v>
      </c>
      <c r="D40" s="149"/>
      <c r="E40" s="149"/>
      <c r="F40" s="149"/>
      <c r="G40" s="149"/>
      <c r="H40" s="149"/>
      <c r="K40" s="150"/>
      <c r="L40" s="148"/>
      <c r="Z40" s="279"/>
    </row>
    <row r="41" spans="2:26" ht="53.25" customHeight="1" thickBot="1">
      <c r="B41" s="152" t="s">
        <v>467</v>
      </c>
      <c r="C41" s="153"/>
      <c r="D41" s="153"/>
      <c r="E41" s="153"/>
      <c r="F41" s="153"/>
      <c r="G41" s="154"/>
      <c r="H41" s="154"/>
      <c r="I41" s="281" t="str">
        <f>Controll!J10</f>
        <v>2016selezionare dal menù_fin</v>
      </c>
      <c r="J41" s="154"/>
      <c r="K41" s="155"/>
      <c r="L41" s="107"/>
      <c r="Z41" s="280">
        <f>SUM(Z24:Z36)</f>
        <v>11</v>
      </c>
    </row>
    <row r="42" ht="32.25" customHeight="1">
      <c r="B42" s="156" t="s">
        <v>453</v>
      </c>
    </row>
    <row r="43" ht="8.25" customHeight="1">
      <c r="B43" s="156"/>
    </row>
    <row r="44" ht="9" customHeight="1">
      <c r="B44" s="156"/>
    </row>
    <row r="45" ht="22.5" customHeight="1">
      <c r="B45" s="156" t="s">
        <v>484</v>
      </c>
    </row>
    <row r="46" spans="2:11" ht="62.25" customHeight="1">
      <c r="B46" s="157" t="s">
        <v>165</v>
      </c>
      <c r="I46" s="229">
        <f>RilevaEnte_f!$E$36</f>
        <v>0</v>
      </c>
      <c r="J46" s="230"/>
      <c r="K46" s="231">
        <f>RilevaEnte_f!$E$35</f>
        <v>0</v>
      </c>
    </row>
    <row r="47" spans="2:6" ht="28.5" customHeight="1">
      <c r="B47" s="157"/>
      <c r="D47" s="158"/>
      <c r="E47" s="159" t="s">
        <v>524</v>
      </c>
      <c r="F47" s="158" t="str">
        <f>RilevaEnte_f!C10</f>
        <v>selezionare dal menù</v>
      </c>
    </row>
    <row r="48" ht="46.5" customHeight="1"/>
    <row r="49" ht="15.75" customHeight="1">
      <c r="B49" s="106" t="s">
        <v>485</v>
      </c>
    </row>
    <row r="53" ht="15.75" customHeight="1">
      <c r="B53" s="106" t="s">
        <v>485</v>
      </c>
    </row>
    <row r="57" ht="15.75" customHeight="1">
      <c r="B57" s="106" t="s">
        <v>485</v>
      </c>
    </row>
    <row r="61" ht="15.75" customHeight="1">
      <c r="B61" s="106" t="s">
        <v>485</v>
      </c>
    </row>
    <row r="65" ht="15.75" customHeight="1">
      <c r="B65" s="106" t="s">
        <v>485</v>
      </c>
    </row>
    <row r="69" ht="15.75" customHeight="1">
      <c r="B69" s="106" t="s">
        <v>485</v>
      </c>
    </row>
    <row r="73" ht="15.75" customHeight="1">
      <c r="B73" s="106" t="s">
        <v>485</v>
      </c>
    </row>
    <row r="76" ht="15.75" customHeight="1">
      <c r="B76" s="160" t="s">
        <v>1084</v>
      </c>
    </row>
    <row r="90" ht="15.75" customHeight="1">
      <c r="C90" s="106" t="s">
        <v>486</v>
      </c>
    </row>
    <row r="100" spans="2:8" ht="15.75" customHeight="1">
      <c r="B100" s="240"/>
      <c r="C100" s="241" t="s">
        <v>13</v>
      </c>
      <c r="D100" s="240"/>
      <c r="E100" s="240"/>
      <c r="F100" s="240"/>
      <c r="G100" s="240"/>
      <c r="H100" s="240"/>
    </row>
    <row r="101" spans="2:8" ht="15.75" customHeight="1">
      <c r="B101" s="240"/>
      <c r="C101" s="241" t="s">
        <v>14</v>
      </c>
      <c r="D101" s="240"/>
      <c r="E101" s="240"/>
      <c r="F101" s="240"/>
      <c r="G101" s="240"/>
      <c r="H101" s="240"/>
    </row>
    <row r="102" spans="2:8" ht="15.75" customHeight="1">
      <c r="B102" s="240"/>
      <c r="C102" s="240"/>
      <c r="D102" s="240"/>
      <c r="E102" s="240"/>
      <c r="F102" s="240"/>
      <c r="G102" s="240"/>
      <c r="H102" s="240"/>
    </row>
    <row r="103" spans="2:8" ht="15.75" customHeight="1">
      <c r="B103" s="240"/>
      <c r="C103" s="242" t="s">
        <v>15</v>
      </c>
      <c r="D103" s="243" t="s">
        <v>61</v>
      </c>
      <c r="E103" s="244" t="s">
        <v>62</v>
      </c>
      <c r="F103" s="244"/>
      <c r="G103" s="245"/>
      <c r="H103" s="246"/>
    </row>
    <row r="111" spans="15:17" ht="17.25" customHeight="1">
      <c r="O111" s="132"/>
      <c r="Q111" s="131"/>
    </row>
    <row r="118" ht="15.75" customHeight="1" thickBot="1"/>
    <row r="119" spans="4:10" ht="15.75" customHeight="1" thickBot="1">
      <c r="D119" s="161" t="s">
        <v>487</v>
      </c>
      <c r="E119" s="162"/>
      <c r="F119" s="163"/>
      <c r="G119" s="164" t="str">
        <f>Controll!J10</f>
        <v>2016selezionare dal menù_fin</v>
      </c>
      <c r="H119" s="163"/>
      <c r="I119" s="163"/>
      <c r="J119" s="165"/>
    </row>
  </sheetData>
  <sheetProtection selectLockedCells="1" selectUnlockedCells="1"/>
  <mergeCells count="2">
    <mergeCell ref="B1:M21"/>
    <mergeCell ref="N5:N7"/>
  </mergeCells>
  <hyperlinks>
    <hyperlink ref="B22" r:id="rId1" display="ver@2c"/>
  </hyperlinks>
  <printOptions horizontalCentered="1" verticalCentered="1"/>
  <pageMargins left="0.3937007874015748" right="0.4330708661417323" top="0.18" bottom="0.44" header="0.1968503937007874" footer="0.24"/>
  <pageSetup fitToHeight="1" fitToWidth="1" horizontalDpi="600" verticalDpi="600" orientation="portrait" paperSize="9" scale="61" r:id="rId3"/>
  <headerFooter alignWithMargins="0">
    <oddFooter>&amp;Lprint  &amp;D  &amp;T&amp;Rpagina 0  di 10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6">
    <tabColor indexed="15"/>
    <pageSetUpPr fitToPage="1"/>
  </sheetPr>
  <dimension ref="A1:U98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2.8515625" style="43" customWidth="1"/>
    <col min="2" max="2" width="17.7109375" style="44" customWidth="1"/>
    <col min="3" max="3" width="18.7109375" style="44" customWidth="1"/>
    <col min="4" max="4" width="15.00390625" style="102" customWidth="1"/>
    <col min="5" max="5" width="74.00390625" style="103" customWidth="1"/>
    <col min="6" max="6" width="3.00390625" style="44" customWidth="1"/>
    <col min="7" max="7" width="19.7109375" style="43" customWidth="1"/>
    <col min="8" max="10" width="9.140625" style="44" customWidth="1"/>
    <col min="11" max="13" width="11.28125" style="44" bestFit="1" customWidth="1"/>
    <col min="14" max="14" width="9.140625" style="44" customWidth="1"/>
    <col min="15" max="15" width="11.28125" style="44" bestFit="1" customWidth="1"/>
    <col min="16" max="16384" width="9.140625" style="44" customWidth="1"/>
  </cols>
  <sheetData>
    <row r="1" spans="2:8" ht="108.75" customHeight="1">
      <c r="B1" s="315"/>
      <c r="C1" s="316"/>
      <c r="D1" s="316"/>
      <c r="E1" s="316"/>
      <c r="F1" s="316"/>
      <c r="H1" s="108"/>
    </row>
    <row r="2" spans="2:6" ht="20.25" customHeight="1">
      <c r="B2" s="314" t="s">
        <v>488</v>
      </c>
      <c r="C2" s="314"/>
      <c r="D2" s="314"/>
      <c r="E2" s="314"/>
      <c r="F2" s="313"/>
    </row>
    <row r="3" spans="2:6" ht="14.25">
      <c r="B3" s="311" t="s">
        <v>489</v>
      </c>
      <c r="C3" s="312"/>
      <c r="D3" s="312"/>
      <c r="E3" s="312"/>
      <c r="F3" s="313"/>
    </row>
    <row r="4" spans="2:21" ht="15" customHeight="1">
      <c r="B4" s="320"/>
      <c r="C4" s="320"/>
      <c r="D4" s="320"/>
      <c r="E4" s="320"/>
      <c r="F4" s="46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</row>
    <row r="5" spans="1:21" s="53" customFormat="1" ht="20.25" customHeight="1">
      <c r="A5" s="47"/>
      <c r="B5" s="48"/>
      <c r="C5" s="49" t="s">
        <v>490</v>
      </c>
      <c r="D5" s="50" t="s">
        <v>1412</v>
      </c>
      <c r="E5" s="51"/>
      <c r="F5" s="52"/>
      <c r="G5" s="47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</row>
    <row r="6" spans="2:21" ht="15" customHeight="1" thickBot="1">
      <c r="B6" s="54"/>
      <c r="C6" s="54"/>
      <c r="D6" s="55"/>
      <c r="E6" s="56"/>
      <c r="F6" s="54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</row>
    <row r="7" spans="2:21" ht="20.25" customHeight="1">
      <c r="B7" s="57" t="s">
        <v>491</v>
      </c>
      <c r="C7" s="57"/>
      <c r="D7" s="57"/>
      <c r="E7" s="58"/>
      <c r="F7" s="46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</row>
    <row r="8" spans="2:21" ht="8.25" customHeight="1">
      <c r="B8" s="57"/>
      <c r="C8" s="57"/>
      <c r="D8" s="59"/>
      <c r="E8" s="57"/>
      <c r="F8" s="46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</row>
    <row r="9" spans="2:21" ht="20.25" customHeight="1" thickBot="1">
      <c r="B9" s="60"/>
      <c r="C9" s="61" t="s">
        <v>1252</v>
      </c>
      <c r="D9" s="61"/>
      <c r="E9" s="62" t="s">
        <v>541</v>
      </c>
      <c r="F9" s="46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</row>
    <row r="10" spans="2:21" ht="21" customHeight="1" thickBot="1">
      <c r="B10" s="63" t="s">
        <v>493</v>
      </c>
      <c r="C10" s="321" t="s">
        <v>541</v>
      </c>
      <c r="D10" s="322"/>
      <c r="E10" s="323"/>
      <c r="F10" s="64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</row>
    <row r="11" spans="2:21" ht="21" customHeight="1" thickBot="1">
      <c r="B11" s="65"/>
      <c r="C11" s="66" t="s">
        <v>494</v>
      </c>
      <c r="D11" s="67" t="s">
        <v>495</v>
      </c>
      <c r="E11" s="166"/>
      <c r="F11" s="46"/>
      <c r="H11" s="288">
        <f>TYPE(L11)</f>
        <v>16</v>
      </c>
      <c r="I11" s="288"/>
      <c r="J11" s="288"/>
      <c r="K11" s="288">
        <f>IF(H11-16=0,0,1)</f>
        <v>0</v>
      </c>
      <c r="L11" s="288" t="e">
        <f>SEARCH("",E11)</f>
        <v>#VALUE!</v>
      </c>
      <c r="M11" s="288"/>
      <c r="N11" s="288"/>
      <c r="O11" s="288"/>
      <c r="P11" s="288"/>
      <c r="Q11" s="288"/>
      <c r="R11" s="288"/>
      <c r="S11" s="288"/>
      <c r="T11" s="288"/>
      <c r="U11" s="288"/>
    </row>
    <row r="12" spans="2:21" ht="21" customHeight="1" thickBot="1">
      <c r="B12" s="46"/>
      <c r="C12" s="49"/>
      <c r="D12" s="68" t="s">
        <v>496</v>
      </c>
      <c r="E12" s="166"/>
      <c r="F12" s="46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</row>
    <row r="13" spans="2:21" ht="21" customHeight="1" thickBot="1">
      <c r="B13" s="69" t="s">
        <v>446</v>
      </c>
      <c r="C13" s="324" t="s">
        <v>522</v>
      </c>
      <c r="D13" s="325"/>
      <c r="E13" s="326"/>
      <c r="F13" s="64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</row>
    <row r="14" spans="2:21" ht="21" customHeight="1" thickBot="1">
      <c r="B14" s="69"/>
      <c r="C14" s="109"/>
      <c r="D14" s="110"/>
      <c r="E14" s="70"/>
      <c r="F14" s="64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</row>
    <row r="15" spans="2:21" ht="21" customHeight="1" thickBot="1">
      <c r="B15" s="49"/>
      <c r="C15" s="61"/>
      <c r="D15" s="68" t="s">
        <v>498</v>
      </c>
      <c r="E15" s="71"/>
      <c r="F15" s="64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</row>
    <row r="16" spans="2:21" ht="21" customHeight="1" thickBot="1">
      <c r="B16" s="68" t="s">
        <v>499</v>
      </c>
      <c r="C16" s="317"/>
      <c r="D16" s="318"/>
      <c r="E16" s="319"/>
      <c r="F16" s="64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</row>
    <row r="17" spans="2:21" ht="21" customHeight="1" thickBot="1">
      <c r="B17" s="68" t="s">
        <v>500</v>
      </c>
      <c r="C17" s="72" t="s">
        <v>503</v>
      </c>
      <c r="D17" s="73"/>
      <c r="E17" s="74" t="s">
        <v>562</v>
      </c>
      <c r="F17" s="46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</row>
    <row r="18" spans="2:21" ht="21" customHeight="1" thickBot="1">
      <c r="B18" s="68" t="s">
        <v>501</v>
      </c>
      <c r="C18" s="75"/>
      <c r="D18" s="283" t="s">
        <v>1250</v>
      </c>
      <c r="E18" s="76"/>
      <c r="F18" s="64"/>
      <c r="H18" s="288">
        <f>TYPE(L18)</f>
        <v>16</v>
      </c>
      <c r="I18" s="288"/>
      <c r="J18" s="288"/>
      <c r="K18" s="288">
        <f>IF(H18-16=0,0,1)</f>
        <v>0</v>
      </c>
      <c r="L18" s="288" t="e">
        <f>SEARCH("0",E18)</f>
        <v>#VALUE!</v>
      </c>
      <c r="M18" s="288"/>
      <c r="N18" s="288"/>
      <c r="O18" s="288"/>
      <c r="P18" s="288"/>
      <c r="Q18" s="288"/>
      <c r="R18" s="288"/>
      <c r="S18" s="288"/>
      <c r="T18" s="288"/>
      <c r="U18" s="288"/>
    </row>
    <row r="19" spans="2:21" ht="21" customHeight="1" thickBot="1">
      <c r="B19" s="68" t="s">
        <v>502</v>
      </c>
      <c r="C19" s="76"/>
      <c r="D19" s="283" t="s">
        <v>1249</v>
      </c>
      <c r="E19" s="77"/>
      <c r="F19" s="64"/>
      <c r="H19" s="288">
        <f>TYPE(L19)</f>
        <v>16</v>
      </c>
      <c r="I19" s="288"/>
      <c r="J19" s="288"/>
      <c r="K19" s="288">
        <f>IF(H19-16=0,0,1)</f>
        <v>0</v>
      </c>
      <c r="L19" s="288" t="e">
        <f>SEARCH("@",E19)</f>
        <v>#VALUE!</v>
      </c>
      <c r="M19" s="288"/>
      <c r="N19" s="288"/>
      <c r="O19" s="288"/>
      <c r="P19" s="288"/>
      <c r="Q19" s="288"/>
      <c r="R19" s="288"/>
      <c r="S19" s="288"/>
      <c r="T19" s="288"/>
      <c r="U19" s="288"/>
    </row>
    <row r="20" spans="2:21" ht="15" customHeight="1">
      <c r="B20" s="46" t="s">
        <v>503</v>
      </c>
      <c r="C20" s="46"/>
      <c r="D20" s="68"/>
      <c r="E20" s="78"/>
      <c r="F20" s="46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</row>
    <row r="21" spans="2:21" ht="15" customHeight="1" thickBot="1">
      <c r="B21" s="54"/>
      <c r="C21" s="54"/>
      <c r="D21" s="55"/>
      <c r="E21" s="56"/>
      <c r="F21" s="54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</row>
    <row r="22" spans="1:21" s="53" customFormat="1" ht="24.75" customHeight="1" thickBot="1">
      <c r="A22" s="47"/>
      <c r="B22" s="309" t="s">
        <v>504</v>
      </c>
      <c r="C22" s="309"/>
      <c r="D22" s="309"/>
      <c r="E22" s="309"/>
      <c r="F22" s="52"/>
      <c r="G22" s="47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</row>
    <row r="23" spans="2:21" ht="188.25" customHeight="1" thickBot="1">
      <c r="B23" s="305" t="s">
        <v>505</v>
      </c>
      <c r="C23" s="305"/>
      <c r="D23" s="306"/>
      <c r="E23" s="79"/>
      <c r="F23" s="64"/>
      <c r="G23" s="80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</row>
    <row r="24" spans="2:21" ht="20.25" customHeight="1" thickBot="1">
      <c r="B24" s="67"/>
      <c r="C24" s="49" t="s">
        <v>506</v>
      </c>
      <c r="D24" s="70" t="s">
        <v>507</v>
      </c>
      <c r="E24" s="82" t="s">
        <v>510</v>
      </c>
      <c r="F24" s="64"/>
      <c r="G24" s="80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</row>
    <row r="25" spans="2:21" ht="63.75" customHeight="1" thickBot="1">
      <c r="B25" s="83">
        <f>IF(H26+I26+J26&lt;&gt;4,"","Selez. Settore")</f>
      </c>
      <c r="C25" s="83" t="str">
        <f>IF(OR(E26=E27,E26=E28,E27=E28),"Settore duplicato"," ")</f>
        <v> </v>
      </c>
      <c r="D25" s="84" t="str">
        <f>IF((I26*H26)=1,"selezionare una quota %"," ")</f>
        <v>selezionare una quota %</v>
      </c>
      <c r="E25" s="85"/>
      <c r="F25" s="64"/>
      <c r="G25" s="80"/>
      <c r="H25" s="289"/>
      <c r="I25" s="289"/>
      <c r="J25" s="289"/>
      <c r="K25" s="288"/>
      <c r="L25" s="288"/>
      <c r="M25" s="288"/>
      <c r="N25" s="288" t="s">
        <v>509</v>
      </c>
      <c r="O25" s="288"/>
      <c r="P25" s="288"/>
      <c r="Q25" s="288"/>
      <c r="R25" s="288"/>
      <c r="S25" s="288"/>
      <c r="T25" s="288"/>
      <c r="U25" s="288"/>
    </row>
    <row r="26" spans="2:21" ht="21" customHeight="1" thickBot="1">
      <c r="B26" s="61" t="s">
        <v>447</v>
      </c>
      <c r="C26" s="61"/>
      <c r="D26" s="86" t="s">
        <v>512</v>
      </c>
      <c r="E26" s="87" t="s">
        <v>522</v>
      </c>
      <c r="F26" s="64"/>
      <c r="G26" s="80"/>
      <c r="H26" s="290">
        <f>IF(D26="0%",1,0)</f>
        <v>1</v>
      </c>
      <c r="I26" s="290">
        <f>IF(E26="selezionare  dal  menù   &gt; &gt; &gt; &gt; &gt; &gt;",1,3)</f>
        <v>1</v>
      </c>
      <c r="J26" s="290">
        <f>IF(B99=E26,0,3)</f>
        <v>3</v>
      </c>
      <c r="K26" s="288" t="str">
        <f>E26</f>
        <v>selezionare  dal  menù   &gt; &gt; &gt; &gt; &gt; &gt;</v>
      </c>
      <c r="L26" s="288">
        <f>IF(E26=A96,9,0)</f>
        <v>9</v>
      </c>
      <c r="M26" s="288"/>
      <c r="N26" s="288">
        <f>H26+I26+J26+L26</f>
        <v>14</v>
      </c>
      <c r="O26" s="288"/>
      <c r="P26" s="291">
        <f>IF(H26+J26=4,1," ")</f>
        <v>1</v>
      </c>
      <c r="Q26" s="288"/>
      <c r="R26" s="288"/>
      <c r="S26" s="288"/>
      <c r="T26" s="292" t="str">
        <f>D26</f>
        <v>0%</v>
      </c>
      <c r="U26" s="288"/>
    </row>
    <row r="27" spans="2:21" ht="21" customHeight="1" thickBot="1">
      <c r="B27" s="88">
        <f>IF(N27=13,"selez. un settore","")</f>
      </c>
      <c r="C27" s="89" t="s">
        <v>448</v>
      </c>
      <c r="D27" s="86" t="s">
        <v>512</v>
      </c>
      <c r="E27" s="87" t="s">
        <v>513</v>
      </c>
      <c r="F27" s="64"/>
      <c r="G27" s="80"/>
      <c r="H27" s="290">
        <f>IF(D27="0%",1,0)</f>
        <v>1</v>
      </c>
      <c r="I27" s="290">
        <f>IF(E27="selezionare  dal  menù   &gt; &gt; &gt; &gt; &gt; ",1,3)</f>
        <v>1</v>
      </c>
      <c r="J27" s="290">
        <f>IF(B100=E27,0,3)</f>
        <v>3</v>
      </c>
      <c r="K27" s="288"/>
      <c r="L27" s="288">
        <f>IF(E27=A97,9,0)</f>
        <v>9</v>
      </c>
      <c r="M27" s="288"/>
      <c r="N27" s="288">
        <f>H27+I27+J27+L27</f>
        <v>14</v>
      </c>
      <c r="O27" s="288"/>
      <c r="P27" s="291" t="str">
        <f>+P28</f>
        <v>0</v>
      </c>
      <c r="Q27" s="288"/>
      <c r="R27" s="288"/>
      <c r="S27" s="288"/>
      <c r="T27" s="288"/>
      <c r="U27" s="288"/>
    </row>
    <row r="28" spans="2:21" ht="21" customHeight="1" thickBot="1">
      <c r="B28" s="90" t="str">
        <f>IF(N28=13,"selez. un settore","")</f>
        <v>selez. un settore</v>
      </c>
      <c r="C28" s="89" t="s">
        <v>448</v>
      </c>
      <c r="D28" s="112">
        <f>100%-(D26+D27)</f>
        <v>1</v>
      </c>
      <c r="E28" s="87" t="s">
        <v>514</v>
      </c>
      <c r="F28" s="64"/>
      <c r="G28" s="80"/>
      <c r="H28" s="290">
        <f>IF(D28=0%,1,0)</f>
        <v>0</v>
      </c>
      <c r="I28" s="290">
        <f>IF(E28="selezionare  dal  menù   &gt; &gt; &gt; &gt; ",1,3)</f>
        <v>1</v>
      </c>
      <c r="J28" s="290">
        <f>IF(B101=E28,0,3)</f>
        <v>3</v>
      </c>
      <c r="K28" s="288"/>
      <c r="L28" s="288">
        <f>IF(E28=A98,9,0)</f>
        <v>9</v>
      </c>
      <c r="M28" s="288"/>
      <c r="N28" s="288">
        <f>H28+I28+J28+L28</f>
        <v>13</v>
      </c>
      <c r="O28" s="288"/>
      <c r="P28" s="291" t="str">
        <f>IF(H28+J28=4,1,"0")</f>
        <v>0</v>
      </c>
      <c r="Q28" s="288"/>
      <c r="R28" s="288"/>
      <c r="S28" s="288"/>
      <c r="T28" s="288"/>
      <c r="U28" s="288"/>
    </row>
    <row r="29" spans="2:21" ht="60.75" customHeight="1" thickBot="1">
      <c r="B29" s="91" t="str">
        <f>IF(D28&lt;0,"ERRORE  %"," ")</f>
        <v> </v>
      </c>
      <c r="C29" s="92" t="str">
        <f>IF(H27+I27=4,"Settore privo di  %"," ")</f>
        <v> </v>
      </c>
      <c r="D29" s="93" t="str">
        <f>IF(H28+I28=4,"un settore senza %"," ")</f>
        <v> </v>
      </c>
      <c r="E29" s="85"/>
      <c r="F29" s="64"/>
      <c r="G29" s="80"/>
      <c r="H29" s="289">
        <f>IF(H28+J28=4,1,0)</f>
        <v>0</v>
      </c>
      <c r="I29" s="289"/>
      <c r="J29" s="289"/>
      <c r="K29" s="288"/>
      <c r="L29" s="288">
        <f>VALUE(D28)</f>
        <v>1</v>
      </c>
      <c r="M29" s="288"/>
      <c r="N29" s="288"/>
      <c r="O29" s="288"/>
      <c r="P29" s="288">
        <f>(P27+P28)*H26</f>
        <v>0</v>
      </c>
      <c r="Q29" s="288"/>
      <c r="R29" s="288"/>
      <c r="S29" s="288"/>
      <c r="T29" s="288"/>
      <c r="U29" s="288"/>
    </row>
    <row r="30" spans="2:21" ht="21" customHeight="1" thickBot="1">
      <c r="B30" s="91"/>
      <c r="C30" s="89"/>
      <c r="D30" s="89" t="s">
        <v>449</v>
      </c>
      <c r="E30" s="94"/>
      <c r="F30" s="64"/>
      <c r="G30" s="80"/>
      <c r="H30" s="289"/>
      <c r="I30" s="289"/>
      <c r="J30" s="289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</row>
    <row r="31" spans="2:21" ht="21" customHeight="1" thickBot="1">
      <c r="B31" s="304" t="s">
        <v>515</v>
      </c>
      <c r="C31" s="304"/>
      <c r="D31" s="304"/>
      <c r="E31" s="95" t="s">
        <v>156</v>
      </c>
      <c r="F31" s="64"/>
      <c r="G31" s="80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</row>
    <row r="32" spans="2:21" ht="15" customHeight="1" thickBot="1">
      <c r="B32" s="55"/>
      <c r="C32" s="55"/>
      <c r="D32" s="55"/>
      <c r="E32" s="111"/>
      <c r="F32" s="54"/>
      <c r="G32" s="80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</row>
    <row r="33" spans="2:21" ht="25.5" customHeight="1">
      <c r="B33" s="309" t="s">
        <v>516</v>
      </c>
      <c r="C33" s="310"/>
      <c r="D33" s="310"/>
      <c r="E33" s="310"/>
      <c r="F33" s="46"/>
      <c r="G33" s="80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</row>
    <row r="34" spans="2:21" ht="20.25" customHeight="1" thickBot="1">
      <c r="B34" s="46" t="s">
        <v>517</v>
      </c>
      <c r="C34" s="46"/>
      <c r="D34" s="46"/>
      <c r="E34" s="78"/>
      <c r="F34" s="46"/>
      <c r="G34" s="80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</row>
    <row r="35" spans="2:21" ht="21" customHeight="1" thickBot="1">
      <c r="B35" s="89" t="s">
        <v>450</v>
      </c>
      <c r="C35" s="96"/>
      <c r="D35" s="89" t="s">
        <v>451</v>
      </c>
      <c r="E35" s="96"/>
      <c r="F35" s="64"/>
      <c r="H35" s="288">
        <f>TYPE(L35)</f>
        <v>16</v>
      </c>
      <c r="I35" s="288"/>
      <c r="J35" s="288"/>
      <c r="K35" s="288">
        <f>IF(H35-16=0,0,1)</f>
        <v>0</v>
      </c>
      <c r="L35" s="288" t="e">
        <f>SEARCH("0",C35)</f>
        <v>#VALUE!</v>
      </c>
      <c r="M35" s="288"/>
      <c r="N35" s="288"/>
      <c r="O35" s="288"/>
      <c r="P35" s="288"/>
      <c r="Q35" s="288"/>
      <c r="R35" s="288"/>
      <c r="S35" s="288"/>
      <c r="T35" s="288"/>
      <c r="U35" s="288"/>
    </row>
    <row r="36" spans="2:21" ht="21" customHeight="1" thickBot="1">
      <c r="B36" s="68" t="s">
        <v>518</v>
      </c>
      <c r="C36" s="96"/>
      <c r="D36" s="68" t="s">
        <v>519</v>
      </c>
      <c r="E36" s="96"/>
      <c r="F36" s="64"/>
      <c r="H36" s="288">
        <f>TYPE(L36)</f>
        <v>16</v>
      </c>
      <c r="I36" s="288"/>
      <c r="J36" s="288"/>
      <c r="K36" s="288">
        <f>IF(H36-16=0,0,1)</f>
        <v>0</v>
      </c>
      <c r="L36" s="288" t="e">
        <f>SEARCH("0",C36)</f>
        <v>#VALUE!</v>
      </c>
      <c r="M36" s="288"/>
      <c r="N36" s="288"/>
      <c r="O36" s="288"/>
      <c r="P36" s="288"/>
      <c r="Q36" s="288"/>
      <c r="R36" s="288"/>
      <c r="S36" s="288"/>
      <c r="T36" s="288"/>
      <c r="U36" s="288"/>
    </row>
    <row r="37" spans="2:21" ht="21" customHeight="1" thickBot="1">
      <c r="B37" s="46"/>
      <c r="C37" s="97"/>
      <c r="D37" s="89" t="s">
        <v>452</v>
      </c>
      <c r="E37" s="282"/>
      <c r="F37" s="64"/>
      <c r="H37" s="288">
        <f>TYPE(L37)</f>
        <v>16</v>
      </c>
      <c r="I37" s="288"/>
      <c r="J37" s="288"/>
      <c r="K37" s="288">
        <f>IF(H37-16=0,0,1)</f>
        <v>0</v>
      </c>
      <c r="L37" s="288" t="e">
        <f>SEARCH("@",E37)</f>
        <v>#VALUE!</v>
      </c>
      <c r="M37" s="288"/>
      <c r="N37" s="288"/>
      <c r="O37" s="288"/>
      <c r="P37" s="288"/>
      <c r="Q37" s="288"/>
      <c r="R37" s="288"/>
      <c r="S37" s="288"/>
      <c r="T37" s="288"/>
      <c r="U37" s="288"/>
    </row>
    <row r="38" spans="2:21" ht="20.25" customHeight="1">
      <c r="B38" s="98"/>
      <c r="C38" s="97"/>
      <c r="D38" s="68"/>
      <c r="E38" s="78"/>
      <c r="F38" s="46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</row>
    <row r="39" spans="2:21" ht="15" customHeight="1">
      <c r="B39" s="99"/>
      <c r="C39" s="43"/>
      <c r="D39" s="100"/>
      <c r="E39" s="101"/>
      <c r="F39" s="43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</row>
    <row r="40" spans="2:21" ht="42.75" customHeight="1">
      <c r="B40" s="307" t="s">
        <v>520</v>
      </c>
      <c r="C40" s="308"/>
      <c r="D40" s="100"/>
      <c r="E40" s="101"/>
      <c r="F40" s="43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</row>
    <row r="41" spans="2:21" ht="27" customHeight="1">
      <c r="B41" s="104"/>
      <c r="C41" s="105"/>
      <c r="D41" s="100"/>
      <c r="E41" s="101"/>
      <c r="F41" s="43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</row>
    <row r="42" spans="2:21" ht="0.75" customHeight="1">
      <c r="B42" s="307"/>
      <c r="C42" s="308"/>
      <c r="D42" s="100"/>
      <c r="E42" s="101"/>
      <c r="F42" s="43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</row>
    <row r="43" spans="2:21" ht="13.5" customHeight="1">
      <c r="B43" s="100"/>
      <c r="C43" s="100"/>
      <c r="D43" s="100"/>
      <c r="E43" s="101"/>
      <c r="F43" s="43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</row>
    <row r="44" spans="2:21" ht="14.25">
      <c r="B44" s="102"/>
      <c r="C44" s="102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</row>
    <row r="45" spans="2:21" ht="15">
      <c r="B45" s="307"/>
      <c r="C45" s="30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</row>
    <row r="46" spans="8:21" ht="14.25"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</row>
    <row r="47" spans="8:21" ht="14.25"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</row>
    <row r="48" spans="8:21" ht="14.25"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</row>
    <row r="49" spans="8:21" ht="14.25"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</row>
    <row r="50" spans="2:21" ht="14.25">
      <c r="B50" s="44" t="s">
        <v>521</v>
      </c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</row>
    <row r="51" spans="8:21" ht="14.25"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</row>
    <row r="52" spans="8:21" ht="14.25"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</row>
    <row r="53" spans="8:21" ht="14.25"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</row>
    <row r="54" spans="8:21" ht="14.25"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</row>
    <row r="55" spans="8:21" ht="14.25"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</row>
    <row r="56" spans="8:21" ht="14.25"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</row>
    <row r="57" spans="8:21" ht="14.25"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</row>
    <row r="58" spans="8:21" ht="14.25"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</row>
    <row r="59" spans="8:21" ht="14.25"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</row>
    <row r="60" spans="8:21" ht="14.25"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</row>
    <row r="61" spans="8:21" ht="14.25"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</row>
    <row r="62" spans="8:21" ht="14.25"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</row>
    <row r="63" spans="8:21" ht="14.25"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</row>
    <row r="64" spans="8:21" ht="14.25"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</row>
    <row r="65" spans="8:21" ht="14.25"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</row>
    <row r="66" spans="8:21" ht="14.25"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</row>
    <row r="67" spans="8:21" ht="14.25"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</row>
    <row r="68" spans="8:21" ht="14.25"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</row>
    <row r="69" spans="8:21" ht="14.25"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</row>
    <row r="70" spans="8:21" ht="14.25"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</row>
    <row r="71" spans="8:21" ht="14.25"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</row>
    <row r="72" spans="8:21" ht="14.25"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</row>
    <row r="73" spans="8:21" ht="14.25"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</row>
    <row r="74" spans="8:21" ht="14.25"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</row>
    <row r="75" spans="8:21" ht="14.25"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</row>
    <row r="96" spans="1:3" ht="14.25">
      <c r="A96" s="80" t="s">
        <v>522</v>
      </c>
      <c r="B96" s="81"/>
      <c r="C96" s="81"/>
    </row>
    <row r="97" spans="1:3" ht="14.25">
      <c r="A97" s="80" t="s">
        <v>513</v>
      </c>
      <c r="B97" s="81"/>
      <c r="C97" s="81"/>
    </row>
    <row r="98" spans="1:3" ht="14.25">
      <c r="A98" s="80" t="s">
        <v>514</v>
      </c>
      <c r="B98" s="81"/>
      <c r="C98" s="81"/>
    </row>
  </sheetData>
  <sheetProtection password="EDA6" sheet="1" selectLockedCells="1"/>
  <mergeCells count="14">
    <mergeCell ref="B3:F3"/>
    <mergeCell ref="B22:E22"/>
    <mergeCell ref="B2:F2"/>
    <mergeCell ref="B1:F1"/>
    <mergeCell ref="C16:E16"/>
    <mergeCell ref="B4:E4"/>
    <mergeCell ref="C10:E10"/>
    <mergeCell ref="C13:E13"/>
    <mergeCell ref="B31:D31"/>
    <mergeCell ref="B23:D23"/>
    <mergeCell ref="B45:C45"/>
    <mergeCell ref="B40:C40"/>
    <mergeCell ref="B42:C42"/>
    <mergeCell ref="B33:E33"/>
  </mergeCells>
  <printOptions horizontalCentered="1"/>
  <pageMargins left="0.35433070866141736" right="0.35433070866141736" top="0.27" bottom="0.3937007874015748" header="0.18" footer="0.2"/>
  <pageSetup fitToHeight="1" fitToWidth="1" horizontalDpi="600" verticalDpi="600" orientation="portrait" paperSize="9" scale="71" r:id="rId2"/>
  <headerFooter alignWithMargins="0">
    <oddFooter xml:space="preserve">&amp;L&amp;D  &amp;T&amp;Rpagina 1 di  10 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2:E76"/>
  <sheetViews>
    <sheetView showGridLines="0" showRowColHeaders="0" showOutlineSymbol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140625" style="271" customWidth="1"/>
    <col min="2" max="2" width="90.8515625" style="45" customWidth="1"/>
    <col min="3" max="3" width="24.00390625" style="45" customWidth="1"/>
    <col min="4" max="4" width="2.28125" style="168" customWidth="1"/>
    <col min="5" max="5" width="9.00390625" style="45" customWidth="1"/>
    <col min="6" max="6" width="5.28125" style="45" customWidth="1"/>
    <col min="7" max="7" width="3.8515625" style="45" customWidth="1"/>
    <col min="8" max="16384" width="9.140625" style="45" customWidth="1"/>
  </cols>
  <sheetData>
    <row r="1" ht="119.25" customHeight="1"/>
    <row r="2" spans="2:3" ht="8.25" customHeight="1">
      <c r="B2" s="327"/>
      <c r="C2" s="327"/>
    </row>
    <row r="3" spans="2:3" ht="12" customHeight="1" thickBot="1">
      <c r="B3" s="328" t="s">
        <v>1317</v>
      </c>
      <c r="C3" s="328"/>
    </row>
    <row r="4" spans="2:4" ht="16.5" customHeight="1">
      <c r="B4" s="169" t="s">
        <v>1223</v>
      </c>
      <c r="C4" s="170" t="str">
        <f>RilevaEnte_f!E9</f>
        <v>selezionare dal menù</v>
      </c>
      <c r="D4" s="171"/>
    </row>
    <row r="5" spans="1:5" s="176" customFormat="1" ht="16.5" customHeight="1">
      <c r="A5" s="272"/>
      <c r="B5" s="172" t="str">
        <f>RilevaEnte_f!C10</f>
        <v>selezionare dal menù</v>
      </c>
      <c r="C5" s="173" t="s">
        <v>1224</v>
      </c>
      <c r="D5" s="174"/>
      <c r="E5" s="175"/>
    </row>
    <row r="6" spans="2:4" ht="16.5" customHeight="1">
      <c r="B6" s="177" t="s">
        <v>1225</v>
      </c>
      <c r="C6" s="178" t="str">
        <f>RilevaEnte_f!D5</f>
        <v>2016</v>
      </c>
      <c r="D6" s="171"/>
    </row>
    <row r="7" spans="1:4" s="179" customFormat="1" ht="16.5" customHeight="1">
      <c r="A7" s="273"/>
      <c r="B7" s="180" t="s">
        <v>1226</v>
      </c>
      <c r="C7" s="181" t="s">
        <v>1298</v>
      </c>
      <c r="D7" s="174"/>
    </row>
    <row r="8" spans="1:4" s="179" customFormat="1" ht="16.5" customHeight="1" thickBot="1">
      <c r="A8" s="273"/>
      <c r="B8" s="182"/>
      <c r="C8" s="183" t="s">
        <v>27</v>
      </c>
      <c r="D8" s="171"/>
    </row>
    <row r="9" spans="1:4" s="179" customFormat="1" ht="6" customHeight="1" thickBot="1">
      <c r="A9" s="273"/>
      <c r="B9" s="45"/>
      <c r="C9" s="45"/>
      <c r="D9" s="174"/>
    </row>
    <row r="10" spans="1:4" ht="15.75" customHeight="1">
      <c r="A10" s="271" t="s">
        <v>793</v>
      </c>
      <c r="B10" s="329" t="s">
        <v>1299</v>
      </c>
      <c r="C10" s="330"/>
      <c r="D10" s="171"/>
    </row>
    <row r="11" spans="1:5" ht="15.75" customHeight="1">
      <c r="A11" s="271" t="s">
        <v>794</v>
      </c>
      <c r="B11" s="185" t="s">
        <v>1318</v>
      </c>
      <c r="C11" s="186">
        <f>C12+C14+C16</f>
        <v>0</v>
      </c>
      <c r="D11" s="174"/>
      <c r="E11" s="179"/>
    </row>
    <row r="12" spans="1:4" ht="15.75" customHeight="1">
      <c r="A12" s="271" t="s">
        <v>795</v>
      </c>
      <c r="B12" s="187" t="s">
        <v>28</v>
      </c>
      <c r="C12" s="188"/>
      <c r="D12" s="171"/>
    </row>
    <row r="13" spans="1:4" s="189" customFormat="1" ht="15.75" customHeight="1">
      <c r="A13" s="271" t="s">
        <v>796</v>
      </c>
      <c r="B13" s="190" t="str">
        <f>IF(C13&gt;C12,"errore &gt;&gt;"," ")</f>
        <v> </v>
      </c>
      <c r="C13" s="191"/>
      <c r="D13" s="174"/>
    </row>
    <row r="14" spans="1:4" s="189" customFormat="1" ht="15.75" customHeight="1">
      <c r="A14" s="271" t="s">
        <v>797</v>
      </c>
      <c r="B14" s="187" t="s">
        <v>1300</v>
      </c>
      <c r="C14" s="188"/>
      <c r="D14" s="174"/>
    </row>
    <row r="15" spans="1:5" s="189" customFormat="1" ht="15.75" customHeight="1">
      <c r="A15" s="271" t="s">
        <v>798</v>
      </c>
      <c r="B15" s="190" t="str">
        <f>IF(C15&gt;C14,"errore &gt;&gt;"," ")</f>
        <v> </v>
      </c>
      <c r="C15" s="191"/>
      <c r="D15" s="171"/>
      <c r="E15" s="192"/>
    </row>
    <row r="16" spans="1:5" s="189" customFormat="1" ht="15.75" customHeight="1">
      <c r="A16" s="271" t="s">
        <v>799</v>
      </c>
      <c r="B16" s="187" t="s">
        <v>1301</v>
      </c>
      <c r="C16" s="188"/>
      <c r="D16" s="174"/>
      <c r="E16" s="193"/>
    </row>
    <row r="17" spans="1:5" s="189" customFormat="1" ht="15.75" customHeight="1">
      <c r="A17" s="271" t="s">
        <v>800</v>
      </c>
      <c r="B17" s="185" t="s">
        <v>1302</v>
      </c>
      <c r="C17" s="188"/>
      <c r="D17" s="174"/>
      <c r="E17" s="193"/>
    </row>
    <row r="18" spans="1:5" s="189" customFormat="1" ht="15.75" customHeight="1">
      <c r="A18" s="271" t="s">
        <v>801</v>
      </c>
      <c r="B18" s="185" t="s">
        <v>1303</v>
      </c>
      <c r="C18" s="188"/>
      <c r="D18" s="174"/>
      <c r="E18" s="193"/>
    </row>
    <row r="19" spans="1:5" s="189" customFormat="1" ht="15.75" customHeight="1">
      <c r="A19" s="271" t="s">
        <v>802</v>
      </c>
      <c r="B19" s="185" t="s">
        <v>1304</v>
      </c>
      <c r="C19" s="188"/>
      <c r="D19" s="174"/>
      <c r="E19" s="193"/>
    </row>
    <row r="20" spans="1:5" s="189" customFormat="1" ht="15.75" customHeight="1">
      <c r="A20" s="271" t="s">
        <v>803</v>
      </c>
      <c r="B20" s="185" t="s">
        <v>0</v>
      </c>
      <c r="C20" s="186">
        <f>C21+C22+C23+C24+C25</f>
        <v>0</v>
      </c>
      <c r="D20" s="171"/>
      <c r="E20" s="193"/>
    </row>
    <row r="21" spans="1:5" s="189" customFormat="1" ht="15.75" customHeight="1">
      <c r="A21" s="271" t="s">
        <v>804</v>
      </c>
      <c r="B21" s="187" t="s">
        <v>1305</v>
      </c>
      <c r="C21" s="191"/>
      <c r="D21" s="174"/>
      <c r="E21" s="193"/>
    </row>
    <row r="22" spans="1:5" ht="15.75" customHeight="1">
      <c r="A22" s="271" t="s">
        <v>805</v>
      </c>
      <c r="B22" s="187" t="s">
        <v>1306</v>
      </c>
      <c r="C22" s="191"/>
      <c r="D22" s="174"/>
      <c r="E22" s="193"/>
    </row>
    <row r="23" spans="1:5" ht="15.75" customHeight="1">
      <c r="A23" s="271" t="s">
        <v>806</v>
      </c>
      <c r="B23" s="187" t="s">
        <v>1307</v>
      </c>
      <c r="C23" s="191"/>
      <c r="D23" s="171"/>
      <c r="E23" s="193"/>
    </row>
    <row r="24" spans="1:5" ht="15.75" customHeight="1">
      <c r="A24" s="271" t="s">
        <v>807</v>
      </c>
      <c r="B24" s="187" t="s">
        <v>1364</v>
      </c>
      <c r="C24" s="191"/>
      <c r="D24" s="174"/>
      <c r="E24" s="193"/>
    </row>
    <row r="25" spans="1:5" ht="15.75" customHeight="1">
      <c r="A25" s="271" t="s">
        <v>808</v>
      </c>
      <c r="B25" s="187" t="s">
        <v>1319</v>
      </c>
      <c r="C25" s="194">
        <f>C26+C27+C28+C29+C30+C31+C32+C33+C34+C35+C36+C37</f>
        <v>0</v>
      </c>
      <c r="D25" s="174"/>
      <c r="E25" s="193"/>
    </row>
    <row r="26" spans="1:5" ht="15.75" customHeight="1">
      <c r="A26" s="271" t="s">
        <v>809</v>
      </c>
      <c r="B26" s="195" t="s">
        <v>1</v>
      </c>
      <c r="C26" s="191"/>
      <c r="D26" s="171"/>
      <c r="E26" s="193"/>
    </row>
    <row r="27" spans="1:4" ht="15.75" customHeight="1">
      <c r="A27" s="271" t="s">
        <v>810</v>
      </c>
      <c r="B27" s="195" t="s">
        <v>2</v>
      </c>
      <c r="C27" s="191"/>
      <c r="D27" s="174"/>
    </row>
    <row r="28" spans="1:5" ht="15.75" customHeight="1">
      <c r="A28" s="271" t="s">
        <v>811</v>
      </c>
      <c r="B28" s="195" t="s">
        <v>3</v>
      </c>
      <c r="C28" s="191"/>
      <c r="D28" s="174"/>
      <c r="E28" s="193"/>
    </row>
    <row r="29" spans="1:4" ht="15.75" customHeight="1">
      <c r="A29" s="271" t="s">
        <v>812</v>
      </c>
      <c r="B29" s="195" t="s">
        <v>6</v>
      </c>
      <c r="C29" s="191"/>
      <c r="D29" s="171"/>
    </row>
    <row r="30" spans="1:4" ht="15.75" customHeight="1">
      <c r="A30" s="271" t="s">
        <v>813</v>
      </c>
      <c r="B30" s="195" t="s">
        <v>7</v>
      </c>
      <c r="C30" s="191"/>
      <c r="D30" s="174"/>
    </row>
    <row r="31" spans="1:4" ht="15.75" customHeight="1">
      <c r="A31" s="271" t="s">
        <v>814</v>
      </c>
      <c r="B31" s="195" t="s">
        <v>4</v>
      </c>
      <c r="C31" s="191"/>
      <c r="D31" s="174"/>
    </row>
    <row r="32" spans="1:5" ht="15.75" customHeight="1">
      <c r="A32" s="271" t="s">
        <v>815</v>
      </c>
      <c r="B32" s="195" t="s">
        <v>8</v>
      </c>
      <c r="C32" s="191"/>
      <c r="D32" s="171"/>
      <c r="E32" s="196"/>
    </row>
    <row r="33" spans="1:5" ht="15.75" customHeight="1">
      <c r="A33" s="271" t="s">
        <v>816</v>
      </c>
      <c r="B33" s="195" t="s">
        <v>9</v>
      </c>
      <c r="C33" s="191"/>
      <c r="D33" s="174"/>
      <c r="E33" s="179"/>
    </row>
    <row r="34" spans="1:4" ht="15.75" customHeight="1">
      <c r="A34" s="271" t="s">
        <v>817</v>
      </c>
      <c r="B34" s="195" t="s">
        <v>10</v>
      </c>
      <c r="C34" s="191"/>
      <c r="D34" s="174"/>
    </row>
    <row r="35" spans="1:4" ht="15.75" customHeight="1">
      <c r="A35" s="271" t="s">
        <v>818</v>
      </c>
      <c r="B35" s="195" t="s">
        <v>11</v>
      </c>
      <c r="C35" s="191"/>
      <c r="D35" s="171"/>
    </row>
    <row r="36" spans="1:4" ht="15.75" customHeight="1">
      <c r="A36" s="271" t="s">
        <v>819</v>
      </c>
      <c r="B36" s="195" t="s">
        <v>12</v>
      </c>
      <c r="C36" s="191"/>
      <c r="D36" s="174"/>
    </row>
    <row r="37" spans="1:4" ht="15.75" customHeight="1">
      <c r="A37" s="271" t="s">
        <v>820</v>
      </c>
      <c r="B37" s="195" t="s">
        <v>5</v>
      </c>
      <c r="C37" s="191"/>
      <c r="D37" s="174"/>
    </row>
    <row r="38" spans="1:4" ht="15.75" customHeight="1">
      <c r="A38" s="271" t="s">
        <v>821</v>
      </c>
      <c r="B38" s="185" t="s">
        <v>1308</v>
      </c>
      <c r="C38" s="188"/>
      <c r="D38" s="174"/>
    </row>
    <row r="39" spans="1:5" ht="15.75" customHeight="1">
      <c r="A39" s="271" t="s">
        <v>822</v>
      </c>
      <c r="B39" s="185" t="s">
        <v>1309</v>
      </c>
      <c r="C39" s="188"/>
      <c r="D39" s="174"/>
      <c r="E39" s="189"/>
    </row>
    <row r="40" spans="1:5" ht="18" customHeight="1" thickBot="1">
      <c r="A40" s="271" t="s">
        <v>823</v>
      </c>
      <c r="B40" s="197" t="s">
        <v>1310</v>
      </c>
      <c r="C40" s="198">
        <f>C11+C17+C18+C19+C20+C38+C39</f>
        <v>0</v>
      </c>
      <c r="D40" s="189"/>
      <c r="E40" s="189"/>
    </row>
    <row r="41" spans="2:5" ht="6" customHeight="1" thickBot="1">
      <c r="B41" s="199"/>
      <c r="C41" s="200"/>
      <c r="D41" s="189"/>
      <c r="E41" s="189"/>
    </row>
    <row r="42" spans="1:5" ht="15.75" customHeight="1">
      <c r="A42" s="271" t="s">
        <v>824</v>
      </c>
      <c r="B42" s="184" t="s">
        <v>1320</v>
      </c>
      <c r="C42" s="201"/>
      <c r="D42" s="174"/>
      <c r="E42" s="189"/>
    </row>
    <row r="43" spans="1:5" s="203" customFormat="1" ht="15.75" customHeight="1">
      <c r="A43" s="271" t="s">
        <v>825</v>
      </c>
      <c r="B43" s="185" t="s">
        <v>1311</v>
      </c>
      <c r="C43" s="188"/>
      <c r="D43" s="171"/>
      <c r="E43" s="202"/>
    </row>
    <row r="44" spans="1:4" ht="15.75" customHeight="1">
      <c r="A44" s="271" t="s">
        <v>826</v>
      </c>
      <c r="B44" s="185" t="s">
        <v>1337</v>
      </c>
      <c r="C44" s="186">
        <f>C45+C46+C47+C48+C49</f>
        <v>0</v>
      </c>
      <c r="D44" s="174"/>
    </row>
    <row r="45" spans="1:5" s="203" customFormat="1" ht="15.75" customHeight="1">
      <c r="A45" s="271" t="s">
        <v>827</v>
      </c>
      <c r="B45" s="187" t="s">
        <v>1305</v>
      </c>
      <c r="C45" s="191"/>
      <c r="D45" s="174"/>
      <c r="E45" s="202"/>
    </row>
    <row r="46" spans="1:5" ht="15.75" customHeight="1">
      <c r="A46" s="271" t="s">
        <v>828</v>
      </c>
      <c r="B46" s="187" t="s">
        <v>1306</v>
      </c>
      <c r="C46" s="191"/>
      <c r="E46" s="189"/>
    </row>
    <row r="47" spans="1:3" ht="15.75" customHeight="1">
      <c r="A47" s="271" t="s">
        <v>829</v>
      </c>
      <c r="B47" s="187" t="s">
        <v>1307</v>
      </c>
      <c r="C47" s="191"/>
    </row>
    <row r="48" spans="1:4" s="204" customFormat="1" ht="15.75" customHeight="1">
      <c r="A48" s="271" t="s">
        <v>830</v>
      </c>
      <c r="B48" s="187" t="s">
        <v>1364</v>
      </c>
      <c r="C48" s="191"/>
      <c r="D48" s="168"/>
    </row>
    <row r="49" spans="1:5" ht="18" customHeight="1">
      <c r="A49" s="271" t="s">
        <v>831</v>
      </c>
      <c r="B49" s="235" t="s">
        <v>1338</v>
      </c>
      <c r="C49" s="233">
        <f>C50+C52+C53+C54+C55+C56+C57+C58+C59+C60+C61</f>
        <v>0</v>
      </c>
      <c r="E49" s="196"/>
    </row>
    <row r="50" spans="1:3" ht="15.75" customHeight="1">
      <c r="A50" s="271" t="s">
        <v>832</v>
      </c>
      <c r="B50" s="237" t="s">
        <v>1261</v>
      </c>
      <c r="C50" s="238"/>
    </row>
    <row r="51" spans="1:3" ht="1.5" customHeight="1">
      <c r="A51" s="271" t="s">
        <v>833</v>
      </c>
      <c r="B51" s="239"/>
      <c r="C51" s="284"/>
    </row>
    <row r="52" spans="1:3" ht="15.75" customHeight="1">
      <c r="A52" s="271" t="s">
        <v>834</v>
      </c>
      <c r="B52" s="236" t="s">
        <v>1262</v>
      </c>
      <c r="C52" s="234"/>
    </row>
    <row r="53" spans="1:3" ht="15.75" customHeight="1">
      <c r="A53" s="271" t="s">
        <v>835</v>
      </c>
      <c r="B53" s="195" t="s">
        <v>1263</v>
      </c>
      <c r="C53" s="191"/>
    </row>
    <row r="54" spans="1:3" ht="15.75" customHeight="1">
      <c r="A54" s="271" t="s">
        <v>836</v>
      </c>
      <c r="B54" s="195" t="s">
        <v>1264</v>
      </c>
      <c r="C54" s="191"/>
    </row>
    <row r="55" spans="1:3" ht="15.75" customHeight="1">
      <c r="A55" s="271" t="s">
        <v>837</v>
      </c>
      <c r="B55" s="195" t="s">
        <v>1265</v>
      </c>
      <c r="C55" s="191"/>
    </row>
    <row r="56" spans="1:3" ht="15.75" customHeight="1">
      <c r="A56" s="271" t="s">
        <v>838</v>
      </c>
      <c r="B56" s="195" t="s">
        <v>1266</v>
      </c>
      <c r="C56" s="191"/>
    </row>
    <row r="57" spans="1:3" ht="15.75" customHeight="1">
      <c r="A57" s="271" t="s">
        <v>839</v>
      </c>
      <c r="B57" s="195" t="s">
        <v>1267</v>
      </c>
      <c r="C57" s="191"/>
    </row>
    <row r="58" spans="1:3" ht="15.75" customHeight="1">
      <c r="A58" s="271" t="s">
        <v>840</v>
      </c>
      <c r="B58" s="195" t="s">
        <v>1268</v>
      </c>
      <c r="C58" s="191"/>
    </row>
    <row r="59" spans="1:3" ht="15.75" customHeight="1">
      <c r="A59" s="271" t="s">
        <v>841</v>
      </c>
      <c r="B59" s="195" t="s">
        <v>1269</v>
      </c>
      <c r="C59" s="191"/>
    </row>
    <row r="60" spans="1:3" ht="15.75" customHeight="1">
      <c r="A60" s="271" t="s">
        <v>842</v>
      </c>
      <c r="B60" s="195" t="s">
        <v>1270</v>
      </c>
      <c r="C60" s="191"/>
    </row>
    <row r="61" spans="1:3" ht="15.75" customHeight="1">
      <c r="A61" s="271" t="s">
        <v>843</v>
      </c>
      <c r="B61" s="195" t="s">
        <v>1271</v>
      </c>
      <c r="C61" s="191"/>
    </row>
    <row r="62" spans="1:3" ht="15.75" customHeight="1">
      <c r="A62" s="271" t="s">
        <v>844</v>
      </c>
      <c r="B62" s="185" t="s">
        <v>1312</v>
      </c>
      <c r="C62" s="188"/>
    </row>
    <row r="63" spans="1:3" ht="18" customHeight="1" thickBot="1">
      <c r="A63" s="271" t="s">
        <v>845</v>
      </c>
      <c r="B63" s="197" t="s">
        <v>1313</v>
      </c>
      <c r="C63" s="198">
        <f>C43+C44+C62</f>
        <v>0</v>
      </c>
    </row>
    <row r="64" spans="1:3" ht="18.75" customHeight="1" thickBot="1">
      <c r="A64" s="271" t="s">
        <v>846</v>
      </c>
      <c r="B64" s="205" t="s">
        <v>1314</v>
      </c>
      <c r="C64" s="206">
        <f>C40+C63</f>
        <v>0</v>
      </c>
    </row>
    <row r="65" spans="1:3" ht="15.75" customHeight="1">
      <c r="A65" s="271" t="s">
        <v>847</v>
      </c>
      <c r="B65" s="207" t="s">
        <v>1315</v>
      </c>
      <c r="C65" s="208"/>
    </row>
    <row r="66" ht="12.75"/>
    <row r="67" ht="12.75"/>
    <row r="68" ht="12.75">
      <c r="B68" s="45" t="s">
        <v>1316</v>
      </c>
    </row>
    <row r="69" ht="12.75"/>
    <row r="70" ht="12.75"/>
    <row r="71" ht="12.75"/>
    <row r="76" ht="12.75">
      <c r="B76" s="45" t="s">
        <v>464</v>
      </c>
    </row>
  </sheetData>
  <sheetProtection password="EDA6" sheet="1" objects="1" scenarios="1" selectLockedCells="1"/>
  <mergeCells count="3">
    <mergeCell ref="B2:C2"/>
    <mergeCell ref="B3:C3"/>
    <mergeCell ref="B10:C10"/>
  </mergeCells>
  <printOptions horizontalCentered="1"/>
  <pageMargins left="0.26" right="0.13" top="0.4" bottom="0.32" header="0.25" footer="0.27"/>
  <pageSetup fitToHeight="1" fitToWidth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5">
    <tabColor indexed="15"/>
  </sheetPr>
  <dimension ref="A1:Z114"/>
  <sheetViews>
    <sheetView showGridLines="0" showRowColHeaders="0" zoomScalePageLayoutView="0" workbookViewId="0" topLeftCell="A4">
      <selection activeCell="C1" sqref="C1"/>
    </sheetView>
  </sheetViews>
  <sheetFormatPr defaultColWidth="9.140625" defaultRowHeight="12.75"/>
  <cols>
    <col min="1" max="8" width="9.140625" style="106" customWidth="1"/>
    <col min="9" max="9" width="14.140625" style="106" customWidth="1"/>
    <col min="10" max="10" width="35.7109375" style="106" customWidth="1"/>
    <col min="11" max="11" width="5.28125" style="106" customWidth="1"/>
    <col min="12" max="16384" width="9.140625" style="106" customWidth="1"/>
  </cols>
  <sheetData>
    <row r="1" spans="1:24" ht="6.7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4" ht="6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ht="86.2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ht="56.25" customHeight="1">
      <c r="A4" s="113"/>
      <c r="B4" s="113"/>
      <c r="C4" s="113"/>
      <c r="D4" s="114" t="s">
        <v>525</v>
      </c>
      <c r="E4" s="114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4" ht="15.75" customHeight="1">
      <c r="A5" s="113"/>
      <c r="B5" s="115"/>
      <c r="C5" s="115"/>
      <c r="D5" s="113"/>
      <c r="E5" s="113"/>
      <c r="F5" s="113"/>
      <c r="G5" s="113"/>
      <c r="H5" s="116"/>
      <c r="I5" s="116"/>
      <c r="J5" s="117"/>
      <c r="K5" s="118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4" ht="25.5" customHeight="1">
      <c r="A6" s="113"/>
      <c r="B6" s="113"/>
      <c r="C6" s="113"/>
      <c r="D6" s="113"/>
      <c r="E6" s="113"/>
      <c r="F6" s="114" t="s">
        <v>526</v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4" ht="13.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4" ht="16.5" customHeight="1">
      <c r="A8" s="113"/>
      <c r="B8" s="119" t="s">
        <v>527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</row>
    <row r="9" spans="1:24" ht="13.5" customHeight="1">
      <c r="A9" s="113"/>
      <c r="B9" s="113"/>
      <c r="C9" s="113"/>
      <c r="D9" s="113"/>
      <c r="E9" s="247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6" s="124" customFormat="1" ht="19.5" customHeight="1">
      <c r="A10" s="120"/>
      <c r="B10" s="121" t="s">
        <v>749</v>
      </c>
      <c r="C10" s="121"/>
      <c r="D10" s="121"/>
      <c r="E10" s="121"/>
      <c r="F10" s="120"/>
      <c r="G10" s="120"/>
      <c r="H10" s="120"/>
      <c r="I10" s="120"/>
      <c r="J10" s="122" t="str">
        <f>CONCATENATE(RilevaEnte_f!D5,RilevaEnte_f!E9,Z10)</f>
        <v>2016selezionare dal menù_fin</v>
      </c>
      <c r="K10" s="120"/>
      <c r="L10" s="123" t="s">
        <v>503</v>
      </c>
      <c r="M10" s="113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Z10" s="124" t="s">
        <v>24</v>
      </c>
    </row>
    <row r="11" spans="1:24" ht="13.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ht="13.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ht="21.75" customHeight="1">
      <c r="A13" s="113"/>
      <c r="B13" s="125" t="s">
        <v>523</v>
      </c>
      <c r="C13" s="113"/>
      <c r="D13" s="113"/>
      <c r="E13" s="113"/>
      <c r="F13" s="113"/>
      <c r="G13" s="113"/>
      <c r="H13" s="126" t="s">
        <v>528</v>
      </c>
      <c r="I13" s="126"/>
      <c r="J13" s="126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13.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</row>
    <row r="15" spans="1:24" ht="13.5" customHeight="1">
      <c r="A15" s="113"/>
      <c r="B15" s="126"/>
      <c r="C15" s="126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 ht="13.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ht="13.5" customHeight="1">
      <c r="A17" s="113"/>
      <c r="B17" s="113"/>
      <c r="C17" s="113"/>
      <c r="D17" s="113"/>
      <c r="E17" s="113"/>
      <c r="F17" s="126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</row>
    <row r="18" spans="1:24" ht="13.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ht="12.7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</row>
    <row r="20" spans="1:24" ht="15.75">
      <c r="A20" s="113"/>
      <c r="B20" s="113"/>
      <c r="C20" s="113"/>
      <c r="D20" s="113"/>
      <c r="E20" s="113"/>
      <c r="F20" s="127" t="s">
        <v>529</v>
      </c>
      <c r="G20" s="127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ht="12.7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ht="12.75">
      <c r="A22" s="113"/>
      <c r="B22" s="113"/>
      <c r="C22" s="113"/>
      <c r="D22" s="113"/>
      <c r="E22" s="113"/>
      <c r="F22" s="120" t="s">
        <v>531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ht="12.75">
      <c r="A23" s="113"/>
      <c r="B23" s="113"/>
      <c r="C23" s="113"/>
      <c r="D23" s="113"/>
      <c r="E23" s="113"/>
      <c r="F23" s="120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</row>
    <row r="24" spans="1:24" ht="12.75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20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</row>
    <row r="25" spans="1:24" ht="12.7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ht="12.75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1:24" ht="12.7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</row>
    <row r="28" spans="1:24" ht="12.7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1:24" ht="12.7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24" ht="12.7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1:24" ht="12.7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</row>
    <row r="32" spans="1:24" ht="12.7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ht="12.7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</row>
    <row r="34" spans="1:24" ht="12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1:24" ht="12.7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</row>
    <row r="36" spans="1:24" ht="12.7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ht="12.7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ht="12.7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ht="12.7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ht="12.7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ht="12.7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</row>
    <row r="42" spans="1:24" ht="12.7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ht="12.7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4" ht="12.7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4" ht="12.7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4" ht="12.7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ht="12.7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4" ht="12.7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 ht="12.7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ht="12.7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24" ht="12.7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24" ht="12.7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ht="12.7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 ht="12.7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ht="12.7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:24" ht="12.7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</row>
    <row r="57" spans="1:24" ht="12.7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:24" ht="12.7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</row>
    <row r="59" spans="1:24" ht="12.7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</row>
    <row r="60" spans="1:24" ht="12.7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4" ht="12.7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</row>
    <row r="62" spans="1:24" ht="12.7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</row>
    <row r="63" spans="1:24" ht="12.7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</row>
    <row r="64" spans="1:24" ht="12.7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</row>
    <row r="65" spans="1:24" ht="12.7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</row>
    <row r="66" spans="1:24" ht="12.7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</row>
    <row r="67" spans="1:24" ht="12.7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24" ht="12.7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</row>
    <row r="69" spans="1:24" ht="12.75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</row>
    <row r="70" spans="1:24" ht="12.75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</row>
    <row r="71" spans="1:24" ht="12.75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:24" ht="12.75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</row>
    <row r="73" spans="1:24" ht="12.7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</row>
    <row r="74" spans="1:24" ht="12.7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</row>
    <row r="75" spans="1:24" ht="12.7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</row>
    <row r="76" spans="1:24" ht="12.7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</row>
    <row r="77" spans="1:24" ht="12.7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:24" ht="12.7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</row>
    <row r="79" spans="1:24" ht="12.7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</row>
    <row r="80" spans="1:24" ht="12.7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 ht="12.7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ht="12.7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ht="12.7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</row>
    <row r="84" spans="1:24" ht="12.7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</row>
    <row r="85" spans="1:24" ht="12.7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</row>
    <row r="86" spans="1:24" ht="12.7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:24" ht="12.7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 ht="12.7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 ht="12.7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</row>
    <row r="90" spans="1:24" ht="12.7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</row>
    <row r="91" spans="1:24" ht="12.7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:24" ht="12.75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:24" ht="12.7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:24" ht="12.7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</row>
    <row r="95" spans="1:24" ht="12.7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:24" ht="12.7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</row>
    <row r="97" spans="1:24" ht="12.7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:24" ht="12.7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</row>
    <row r="99" spans="2:13" ht="12.75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</row>
    <row r="100" spans="2:13" ht="12.75"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</row>
    <row r="101" ht="12.75">
      <c r="M101" s="113"/>
    </row>
    <row r="102" ht="12.75">
      <c r="M102" s="113"/>
    </row>
    <row r="103" ht="12.75">
      <c r="M103" s="113"/>
    </row>
    <row r="104" ht="12.75">
      <c r="M104" s="113"/>
    </row>
    <row r="105" ht="12.75">
      <c r="M105" s="113"/>
    </row>
    <row r="106" ht="12.75">
      <c r="M106" s="113"/>
    </row>
    <row r="107" ht="12.75">
      <c r="M107" s="113"/>
    </row>
    <row r="108" ht="12.75">
      <c r="M108" s="113"/>
    </row>
    <row r="109" ht="12.75">
      <c r="M109" s="113"/>
    </row>
    <row r="110" ht="12.75">
      <c r="M110" s="113"/>
    </row>
    <row r="111" ht="12.75">
      <c r="M111" s="113"/>
    </row>
    <row r="112" ht="12.75">
      <c r="M112" s="113"/>
    </row>
    <row r="113" ht="12.75">
      <c r="M113" s="113"/>
    </row>
    <row r="114" ht="12.75">
      <c r="M114" s="113"/>
    </row>
  </sheetData>
  <sheetProtection password="EDA6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J68"/>
  <sheetViews>
    <sheetView showGridLines="0" showRowColHeaders="0" showOutlineSymbols="0" zoomScalePageLayoutView="0" workbookViewId="0" topLeftCell="A49">
      <selection activeCell="C55" sqref="C55"/>
    </sheetView>
  </sheetViews>
  <sheetFormatPr defaultColWidth="9.140625" defaultRowHeight="12.75"/>
  <cols>
    <col min="1" max="1" width="4.140625" style="271" customWidth="1"/>
    <col min="2" max="2" width="90.7109375" style="45" customWidth="1"/>
    <col min="3" max="3" width="22.421875" style="45" customWidth="1"/>
    <col min="4" max="4" width="2.57421875" style="192" customWidth="1"/>
    <col min="5" max="5" width="9.28125" style="45" customWidth="1"/>
    <col min="6" max="6" width="9.140625" style="45" customWidth="1"/>
    <col min="7" max="7" width="3.57421875" style="45" customWidth="1"/>
    <col min="8" max="16384" width="9.140625" style="45" customWidth="1"/>
  </cols>
  <sheetData>
    <row r="1" ht="108.75" customHeight="1">
      <c r="F1" s="209"/>
    </row>
    <row r="2" spans="2:3" ht="9.75" customHeight="1">
      <c r="B2" s="327"/>
      <c r="C2" s="327"/>
    </row>
    <row r="3" spans="2:3" ht="15.75" thickBot="1">
      <c r="B3" s="328" t="s">
        <v>1317</v>
      </c>
      <c r="C3" s="328"/>
    </row>
    <row r="4" spans="2:3" ht="16.5" customHeight="1">
      <c r="B4" s="169" t="s">
        <v>1223</v>
      </c>
      <c r="C4" s="225" t="str">
        <f>RilevaEnte_f!E9</f>
        <v>selezionare dal menù</v>
      </c>
    </row>
    <row r="5" spans="2:3" ht="16.5" customHeight="1">
      <c r="B5" s="210" t="str">
        <f>RilevaEnte_f!C10</f>
        <v>selezionare dal menù</v>
      </c>
      <c r="C5" s="173" t="s">
        <v>1224</v>
      </c>
    </row>
    <row r="6" spans="2:10" ht="16.5" customHeight="1">
      <c r="B6" s="177" t="s">
        <v>1225</v>
      </c>
      <c r="C6" s="178" t="str">
        <f>RilevaEnte_f!D5</f>
        <v>2016</v>
      </c>
      <c r="F6" s="331"/>
      <c r="G6" s="331"/>
      <c r="H6" s="331"/>
      <c r="I6" s="331"/>
      <c r="J6" s="331"/>
    </row>
    <row r="7" spans="1:4" s="179" customFormat="1" ht="16.5" customHeight="1">
      <c r="A7" s="273"/>
      <c r="B7" s="180" t="s">
        <v>1339</v>
      </c>
      <c r="C7" s="181" t="s">
        <v>1298</v>
      </c>
      <c r="D7" s="211"/>
    </row>
    <row r="8" spans="1:4" s="179" customFormat="1" ht="16.5" customHeight="1" thickBot="1">
      <c r="A8" s="273"/>
      <c r="B8" s="212"/>
      <c r="C8" s="183" t="s">
        <v>27</v>
      </c>
      <c r="D8" s="211"/>
    </row>
    <row r="9" s="189" customFormat="1" ht="6" customHeight="1" thickBot="1">
      <c r="A9" s="274"/>
    </row>
    <row r="10" spans="1:4" s="179" customFormat="1" ht="17.25" customHeight="1">
      <c r="A10" s="271" t="s">
        <v>848</v>
      </c>
      <c r="B10" s="332" t="s">
        <v>1340</v>
      </c>
      <c r="C10" s="333"/>
      <c r="D10" s="211"/>
    </row>
    <row r="11" spans="1:7" ht="17.25" customHeight="1">
      <c r="A11" s="271" t="s">
        <v>849</v>
      </c>
      <c r="B11" s="213" t="str">
        <f>IF((C12+C13)&gt;C11,"errore"," ")</f>
        <v> </v>
      </c>
      <c r="C11" s="188">
        <v>0</v>
      </c>
      <c r="G11" s="192"/>
    </row>
    <row r="12" spans="1:7" s="189" customFormat="1" ht="27.75" customHeight="1">
      <c r="A12" s="271" t="s">
        <v>850</v>
      </c>
      <c r="B12" s="285" t="s">
        <v>1272</v>
      </c>
      <c r="C12" s="191"/>
      <c r="G12" s="215"/>
    </row>
    <row r="13" spans="1:7" s="189" customFormat="1" ht="27.75" customHeight="1">
      <c r="A13" s="271" t="s">
        <v>851</v>
      </c>
      <c r="B13" s="216" t="s">
        <v>481</v>
      </c>
      <c r="C13" s="191"/>
      <c r="G13" s="192"/>
    </row>
    <row r="14" spans="1:7" ht="17.25" customHeight="1">
      <c r="A14" s="271" t="s">
        <v>852</v>
      </c>
      <c r="B14" s="217" t="s">
        <v>1341</v>
      </c>
      <c r="C14" s="188"/>
      <c r="E14" s="192"/>
      <c r="F14" s="167"/>
      <c r="G14" s="215"/>
    </row>
    <row r="15" spans="1:7" ht="17.25" customHeight="1">
      <c r="A15" s="271" t="s">
        <v>853</v>
      </c>
      <c r="B15" s="185" t="s">
        <v>22</v>
      </c>
      <c r="C15" s="186">
        <f>C16+C17+C18+C19</f>
        <v>0</v>
      </c>
      <c r="E15" s="193"/>
      <c r="G15" s="192"/>
    </row>
    <row r="16" spans="1:7" s="189" customFormat="1" ht="17.25" customHeight="1">
      <c r="A16" s="271" t="s">
        <v>854</v>
      </c>
      <c r="B16" s="214" t="s">
        <v>1350</v>
      </c>
      <c r="C16" s="191"/>
      <c r="E16" s="193"/>
      <c r="G16" s="215"/>
    </row>
    <row r="17" spans="1:7" s="189" customFormat="1" ht="17.25" customHeight="1">
      <c r="A17" s="271" t="s">
        <v>855</v>
      </c>
      <c r="B17" s="214" t="s">
        <v>1349</v>
      </c>
      <c r="C17" s="191"/>
      <c r="E17" s="193"/>
      <c r="G17" s="192"/>
    </row>
    <row r="18" spans="1:7" s="189" customFormat="1" ht="17.25" customHeight="1">
      <c r="A18" s="271" t="s">
        <v>856</v>
      </c>
      <c r="B18" s="214" t="s">
        <v>1352</v>
      </c>
      <c r="C18" s="191"/>
      <c r="E18" s="193"/>
      <c r="G18" s="215"/>
    </row>
    <row r="19" spans="1:7" s="189" customFormat="1" ht="17.25" customHeight="1">
      <c r="A19" s="271" t="s">
        <v>857</v>
      </c>
      <c r="B19" s="214" t="s">
        <v>1353</v>
      </c>
      <c r="C19" s="186">
        <f>SUM(C20:C30)</f>
        <v>0</v>
      </c>
      <c r="E19" s="193"/>
      <c r="G19" s="192"/>
    </row>
    <row r="20" spans="1:7" s="189" customFormat="1" ht="17.25" customHeight="1">
      <c r="A20" s="271" t="s">
        <v>858</v>
      </c>
      <c r="B20" s="214" t="s">
        <v>482</v>
      </c>
      <c r="C20" s="191"/>
      <c r="E20" s="193"/>
      <c r="G20" s="215"/>
    </row>
    <row r="21" spans="1:7" s="189" customFormat="1" ht="17.25" customHeight="1">
      <c r="A21" s="271" t="s">
        <v>859</v>
      </c>
      <c r="B21" s="214" t="s">
        <v>1354</v>
      </c>
      <c r="C21" s="191"/>
      <c r="E21" s="193"/>
      <c r="G21" s="192"/>
    </row>
    <row r="22" spans="1:7" s="189" customFormat="1" ht="17.25" customHeight="1">
      <c r="A22" s="271" t="s">
        <v>860</v>
      </c>
      <c r="B22" s="214" t="s">
        <v>1355</v>
      </c>
      <c r="C22" s="191"/>
      <c r="E22" s="193"/>
      <c r="G22" s="215"/>
    </row>
    <row r="23" spans="1:7" s="189" customFormat="1" ht="17.25" customHeight="1">
      <c r="A23" s="271" t="s">
        <v>861</v>
      </c>
      <c r="B23" s="214" t="s">
        <v>1356</v>
      </c>
      <c r="C23" s="191"/>
      <c r="E23" s="193"/>
      <c r="G23" s="192"/>
    </row>
    <row r="24" spans="1:7" ht="17.25" customHeight="1">
      <c r="A24" s="271" t="s">
        <v>862</v>
      </c>
      <c r="B24" s="214" t="s">
        <v>1357</v>
      </c>
      <c r="C24" s="191"/>
      <c r="E24" s="193"/>
      <c r="G24" s="215"/>
    </row>
    <row r="25" spans="1:7" ht="17.25" customHeight="1">
      <c r="A25" s="271" t="s">
        <v>863</v>
      </c>
      <c r="B25" s="214" t="s">
        <v>1358</v>
      </c>
      <c r="C25" s="191"/>
      <c r="E25" s="193"/>
      <c r="G25" s="192"/>
    </row>
    <row r="26" spans="1:7" ht="17.25" customHeight="1">
      <c r="A26" s="271" t="s">
        <v>864</v>
      </c>
      <c r="B26" s="214" t="s">
        <v>1359</v>
      </c>
      <c r="C26" s="191"/>
      <c r="G26" s="215"/>
    </row>
    <row r="27" spans="1:7" s="196" customFormat="1" ht="17.25" customHeight="1">
      <c r="A27" s="271" t="s">
        <v>865</v>
      </c>
      <c r="B27" s="214" t="s">
        <v>1363</v>
      </c>
      <c r="C27" s="191"/>
      <c r="G27" s="192"/>
    </row>
    <row r="28" spans="1:7" s="196" customFormat="1" ht="17.25" customHeight="1">
      <c r="A28" s="271" t="s">
        <v>866</v>
      </c>
      <c r="B28" s="214" t="s">
        <v>1360</v>
      </c>
      <c r="C28" s="191"/>
      <c r="G28" s="215"/>
    </row>
    <row r="29" spans="1:7" s="179" customFormat="1" ht="17.25" customHeight="1">
      <c r="A29" s="271" t="s">
        <v>867</v>
      </c>
      <c r="B29" s="214" t="s">
        <v>1361</v>
      </c>
      <c r="C29" s="191"/>
      <c r="G29" s="192"/>
    </row>
    <row r="30" spans="1:7" ht="17.25" customHeight="1">
      <c r="A30" s="271" t="s">
        <v>868</v>
      </c>
      <c r="B30" s="214" t="s">
        <v>1362</v>
      </c>
      <c r="C30" s="191"/>
      <c r="G30" s="215"/>
    </row>
    <row r="31" spans="1:7" ht="17.25" customHeight="1">
      <c r="A31" s="271" t="s">
        <v>869</v>
      </c>
      <c r="B31" s="217" t="s">
        <v>1342</v>
      </c>
      <c r="C31" s="188"/>
      <c r="G31" s="192"/>
    </row>
    <row r="32" spans="1:7" ht="17.25" customHeight="1">
      <c r="A32" s="271" t="s">
        <v>870</v>
      </c>
      <c r="B32" s="217" t="s">
        <v>1343</v>
      </c>
      <c r="C32" s="188"/>
      <c r="F32" s="218"/>
      <c r="G32" s="215"/>
    </row>
    <row r="33" spans="1:7" s="189" customFormat="1" ht="17.25" customHeight="1">
      <c r="A33" s="271" t="s">
        <v>871</v>
      </c>
      <c r="B33" s="217" t="s">
        <v>1344</v>
      </c>
      <c r="C33" s="188"/>
      <c r="G33" s="192"/>
    </row>
    <row r="34" spans="1:7" s="189" customFormat="1" ht="17.25" customHeight="1" thickBot="1">
      <c r="A34" s="271" t="s">
        <v>872</v>
      </c>
      <c r="B34" s="197" t="s">
        <v>1345</v>
      </c>
      <c r="C34" s="198">
        <f>C11+C14+C15+C31+C32+C33</f>
        <v>0</v>
      </c>
      <c r="G34" s="215"/>
    </row>
    <row r="35" spans="1:7" s="189" customFormat="1" ht="6" customHeight="1" thickBot="1">
      <c r="A35" s="274"/>
      <c r="G35" s="215"/>
    </row>
    <row r="36" spans="1:7" s="189" customFormat="1" ht="17.25" customHeight="1">
      <c r="A36" s="271" t="s">
        <v>873</v>
      </c>
      <c r="B36" s="219" t="s">
        <v>1346</v>
      </c>
      <c r="C36" s="220"/>
      <c r="G36" s="192"/>
    </row>
    <row r="37" spans="1:7" s="189" customFormat="1" ht="17.25" customHeight="1">
      <c r="A37" s="271" t="s">
        <v>874</v>
      </c>
      <c r="B37" s="217" t="s">
        <v>1347</v>
      </c>
      <c r="C37" s="188"/>
      <c r="G37" s="215"/>
    </row>
    <row r="38" spans="1:7" s="189" customFormat="1" ht="17.25" customHeight="1">
      <c r="A38" s="271" t="s">
        <v>875</v>
      </c>
      <c r="B38" s="217" t="s">
        <v>1348</v>
      </c>
      <c r="C38" s="188"/>
      <c r="G38" s="192"/>
    </row>
    <row r="39" spans="1:7" s="189" customFormat="1" ht="17.25" customHeight="1">
      <c r="A39" s="271" t="s">
        <v>876</v>
      </c>
      <c r="B39" s="217" t="s">
        <v>1351</v>
      </c>
      <c r="C39" s="186">
        <f>SUM(C40:C43)</f>
        <v>0</v>
      </c>
      <c r="G39" s="215"/>
    </row>
    <row r="40" spans="1:7" s="189" customFormat="1" ht="17.25" customHeight="1">
      <c r="A40" s="271" t="s">
        <v>877</v>
      </c>
      <c r="B40" s="214" t="s">
        <v>483</v>
      </c>
      <c r="C40" s="191"/>
      <c r="G40" s="192"/>
    </row>
    <row r="41" spans="1:7" s="189" customFormat="1" ht="17.25" customHeight="1">
      <c r="A41" s="271" t="s">
        <v>878</v>
      </c>
      <c r="B41" s="214" t="s">
        <v>1349</v>
      </c>
      <c r="C41" s="191"/>
      <c r="G41" s="192"/>
    </row>
    <row r="42" spans="1:7" s="189" customFormat="1" ht="17.25" customHeight="1">
      <c r="A42" s="271" t="s">
        <v>879</v>
      </c>
      <c r="B42" s="214" t="s">
        <v>1352</v>
      </c>
      <c r="C42" s="191"/>
      <c r="G42" s="215"/>
    </row>
    <row r="43" spans="1:7" s="189" customFormat="1" ht="17.25" customHeight="1">
      <c r="A43" s="271" t="s">
        <v>880</v>
      </c>
      <c r="B43" s="214" t="s">
        <v>1353</v>
      </c>
      <c r="C43" s="186">
        <f>SUM(C44:C54)</f>
        <v>0</v>
      </c>
      <c r="G43" s="192"/>
    </row>
    <row r="44" spans="1:7" ht="17.25" customHeight="1">
      <c r="A44" s="271" t="s">
        <v>881</v>
      </c>
      <c r="B44" s="214" t="s">
        <v>1227</v>
      </c>
      <c r="C44" s="191"/>
      <c r="G44" s="215"/>
    </row>
    <row r="45" spans="1:7" ht="17.25" customHeight="1">
      <c r="A45" s="271" t="s">
        <v>882</v>
      </c>
      <c r="B45" s="214" t="s">
        <v>1354</v>
      </c>
      <c r="C45" s="191"/>
      <c r="G45" s="192"/>
    </row>
    <row r="46" spans="1:7" s="196" customFormat="1" ht="17.25" customHeight="1">
      <c r="A46" s="271" t="s">
        <v>883</v>
      </c>
      <c r="B46" s="214" t="s">
        <v>1355</v>
      </c>
      <c r="C46" s="191"/>
      <c r="G46" s="215"/>
    </row>
    <row r="47" spans="1:7" s="189" customFormat="1" ht="17.25" customHeight="1">
      <c r="A47" s="271" t="s">
        <v>884</v>
      </c>
      <c r="B47" s="214" t="s">
        <v>1356</v>
      </c>
      <c r="C47" s="191"/>
      <c r="G47" s="192"/>
    </row>
    <row r="48" spans="1:7" ht="17.25" customHeight="1">
      <c r="A48" s="271" t="s">
        <v>885</v>
      </c>
      <c r="B48" s="214" t="s">
        <v>1357</v>
      </c>
      <c r="C48" s="191"/>
      <c r="G48" s="215"/>
    </row>
    <row r="49" spans="1:7" ht="17.25" customHeight="1">
      <c r="A49" s="271" t="s">
        <v>886</v>
      </c>
      <c r="B49" s="214" t="s">
        <v>1358</v>
      </c>
      <c r="C49" s="191"/>
      <c r="G49" s="192"/>
    </row>
    <row r="50" spans="1:3" ht="17.25" customHeight="1">
      <c r="A50" s="271" t="s">
        <v>887</v>
      </c>
      <c r="B50" s="214" t="s">
        <v>1359</v>
      </c>
      <c r="C50" s="191"/>
    </row>
    <row r="51" spans="1:3" ht="17.25" customHeight="1">
      <c r="A51" s="271" t="s">
        <v>888</v>
      </c>
      <c r="B51" s="214" t="s">
        <v>1363</v>
      </c>
      <c r="C51" s="191"/>
    </row>
    <row r="52" spans="1:3" ht="17.25" customHeight="1">
      <c r="A52" s="271" t="s">
        <v>889</v>
      </c>
      <c r="B52" s="214" t="s">
        <v>1360</v>
      </c>
      <c r="C52" s="191"/>
    </row>
    <row r="53" spans="1:3" ht="17.25" customHeight="1">
      <c r="A53" s="271" t="s">
        <v>890</v>
      </c>
      <c r="B53" s="214" t="s">
        <v>1361</v>
      </c>
      <c r="C53" s="191"/>
    </row>
    <row r="54" spans="1:3" ht="17.25" customHeight="1">
      <c r="A54" s="271" t="s">
        <v>891</v>
      </c>
      <c r="B54" s="214" t="s">
        <v>1362</v>
      </c>
      <c r="C54" s="191"/>
    </row>
    <row r="55" spans="1:3" ht="17.25" customHeight="1">
      <c r="A55" s="271" t="s">
        <v>892</v>
      </c>
      <c r="B55" s="217" t="s">
        <v>16</v>
      </c>
      <c r="C55" s="188"/>
    </row>
    <row r="56" spans="1:3" ht="17.25" customHeight="1">
      <c r="A56" s="271" t="s">
        <v>893</v>
      </c>
      <c r="B56" s="217" t="s">
        <v>17</v>
      </c>
      <c r="C56" s="188"/>
    </row>
    <row r="57" spans="1:3" ht="17.25" customHeight="1">
      <c r="A57" s="271" t="s">
        <v>894</v>
      </c>
      <c r="B57" s="217" t="s">
        <v>18</v>
      </c>
      <c r="C57" s="188"/>
    </row>
    <row r="58" spans="1:3" ht="17.25" customHeight="1" thickBot="1">
      <c r="A58" s="271" t="s">
        <v>895</v>
      </c>
      <c r="B58" s="197" t="s">
        <v>19</v>
      </c>
      <c r="C58" s="198">
        <f>C37+C38+C39+C55+C56+C57</f>
        <v>0</v>
      </c>
    </row>
    <row r="59" spans="1:3" ht="17.25" customHeight="1" thickBot="1">
      <c r="A59" s="271" t="s">
        <v>896</v>
      </c>
      <c r="B59" s="221" t="s">
        <v>20</v>
      </c>
      <c r="C59" s="222">
        <f>C34+C58</f>
        <v>0</v>
      </c>
    </row>
    <row r="60" spans="1:3" ht="17.25" customHeight="1">
      <c r="A60" s="271" t="s">
        <v>897</v>
      </c>
      <c r="B60" s="223" t="s">
        <v>21</v>
      </c>
      <c r="C60" s="224">
        <v>0</v>
      </c>
    </row>
    <row r="61" ht="12.75"/>
    <row r="62" ht="12.75"/>
    <row r="63" ht="12.75">
      <c r="B63" s="45" t="s">
        <v>1316</v>
      </c>
    </row>
    <row r="64" ht="12.75"/>
    <row r="65" ht="12.75"/>
    <row r="68" ht="12.75">
      <c r="B68" s="45" t="s">
        <v>465</v>
      </c>
    </row>
  </sheetData>
  <sheetProtection password="EDA6" sheet="1" objects="1" scenarios="1" selectLockedCells="1"/>
  <mergeCells count="4">
    <mergeCell ref="B2:C2"/>
    <mergeCell ref="B3:C3"/>
    <mergeCell ref="F6:J6"/>
    <mergeCell ref="B10:C10"/>
  </mergeCells>
  <printOptions horizontalCentered="1"/>
  <pageMargins left="0.46" right="0.16" top="0.22" bottom="0.31496062992125984" header="0.15748031496062992" footer="0.2755905511811024"/>
  <pageSetup fitToHeight="1" fitToWidth="1"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9">
    <tabColor indexed="15"/>
  </sheetPr>
  <dimension ref="A1:AK553"/>
  <sheetViews>
    <sheetView showGridLines="0" showZeros="0" showOutlineSymbols="0" zoomScale="75" zoomScaleNormal="75" workbookViewId="0" topLeftCell="L1">
      <selection activeCell="P5" sqref="P5"/>
    </sheetView>
  </sheetViews>
  <sheetFormatPr defaultColWidth="9.140625" defaultRowHeight="15" customHeight="1"/>
  <cols>
    <col min="1" max="1" width="8.7109375" style="253" customWidth="1"/>
    <col min="2" max="2" width="33.140625" style="253" customWidth="1"/>
    <col min="3" max="3" width="16.00390625" style="253" customWidth="1"/>
    <col min="4" max="4" width="64.00390625" style="253" customWidth="1"/>
    <col min="5" max="5" width="9.8515625" style="254" customWidth="1"/>
    <col min="6" max="6" width="32.57421875" style="253" customWidth="1"/>
    <col min="7" max="7" width="26.140625" style="253" customWidth="1"/>
    <col min="8" max="8" width="15.421875" style="253" customWidth="1"/>
    <col min="9" max="9" width="8.421875" style="255" customWidth="1"/>
    <col min="10" max="10" width="3.00390625" style="253" customWidth="1"/>
    <col min="11" max="11" width="35.140625" style="256" customWidth="1"/>
    <col min="12" max="13" width="2.140625" style="253" customWidth="1"/>
    <col min="14" max="14" width="22.140625" style="254" customWidth="1"/>
    <col min="15" max="15" width="84.140625" style="253" customWidth="1"/>
    <col min="16" max="16" width="17.00390625" style="253" customWidth="1"/>
    <col min="17" max="19" width="9.140625" style="253" customWidth="1"/>
    <col min="20" max="22" width="36.421875" style="253" customWidth="1"/>
    <col min="23" max="23" width="6.8515625" style="253" customWidth="1"/>
    <col min="24" max="26" width="9.140625" style="253" customWidth="1"/>
    <col min="27" max="27" width="14.421875" style="254" customWidth="1"/>
    <col min="28" max="28" width="68.28125" style="253" customWidth="1"/>
    <col min="29" max="16384" width="9.140625" style="253" customWidth="1"/>
  </cols>
  <sheetData>
    <row r="1" spans="1:37" s="248" customFormat="1" ht="66" customHeight="1">
      <c r="A1" s="248" t="s">
        <v>532</v>
      </c>
      <c r="B1" s="248" t="s">
        <v>533</v>
      </c>
      <c r="C1" s="248" t="s">
        <v>534</v>
      </c>
      <c r="D1" s="248" t="s">
        <v>535</v>
      </c>
      <c r="E1" s="249" t="s">
        <v>536</v>
      </c>
      <c r="F1" s="248" t="s">
        <v>537</v>
      </c>
      <c r="G1" s="248" t="s">
        <v>538</v>
      </c>
      <c r="H1" s="248" t="s">
        <v>539</v>
      </c>
      <c r="I1" s="248" t="s">
        <v>540</v>
      </c>
      <c r="K1" s="250"/>
      <c r="N1" s="251" t="s">
        <v>541</v>
      </c>
      <c r="O1" s="252" t="s">
        <v>541</v>
      </c>
      <c r="P1" s="248" t="s">
        <v>541</v>
      </c>
      <c r="AA1" s="253" t="s">
        <v>542</v>
      </c>
      <c r="AB1" s="253" t="s">
        <v>522</v>
      </c>
      <c r="AK1" s="248" t="s">
        <v>540</v>
      </c>
    </row>
    <row r="2" spans="1:37" ht="17.25" customHeight="1">
      <c r="A2" s="253">
        <v>2006</v>
      </c>
      <c r="B2" s="253" t="s">
        <v>522</v>
      </c>
      <c r="C2" s="253" t="s">
        <v>543</v>
      </c>
      <c r="D2" s="253" t="s">
        <v>544</v>
      </c>
      <c r="E2" s="254" t="s">
        <v>545</v>
      </c>
      <c r="F2" s="253" t="s">
        <v>503</v>
      </c>
      <c r="G2" s="253" t="s">
        <v>546</v>
      </c>
      <c r="I2" s="255" t="s">
        <v>512</v>
      </c>
      <c r="K2" s="256" t="str">
        <f>K5</f>
        <v>selezionare dal menù</v>
      </c>
      <c r="N2" s="286">
        <v>15019103007</v>
      </c>
      <c r="O2" s="287" t="s">
        <v>547</v>
      </c>
      <c r="P2" s="286">
        <v>82007290636</v>
      </c>
      <c r="T2" s="253" t="s">
        <v>514</v>
      </c>
      <c r="U2" s="253" t="s">
        <v>513</v>
      </c>
      <c r="V2" s="253" t="s">
        <v>522</v>
      </c>
      <c r="AA2" s="254" t="s">
        <v>548</v>
      </c>
      <c r="AB2" s="253" t="s">
        <v>549</v>
      </c>
      <c r="AK2" s="253" t="s">
        <v>512</v>
      </c>
    </row>
    <row r="3" spans="1:37" ht="15" customHeight="1">
      <c r="A3" s="253">
        <v>2007</v>
      </c>
      <c r="B3" s="253" t="s">
        <v>550</v>
      </c>
      <c r="C3" s="253" t="s">
        <v>551</v>
      </c>
      <c r="D3" s="253" t="s">
        <v>549</v>
      </c>
      <c r="E3" s="254" t="s">
        <v>552</v>
      </c>
      <c r="F3" s="253" t="s">
        <v>553</v>
      </c>
      <c r="G3" s="253" t="s">
        <v>507</v>
      </c>
      <c r="I3" s="255" t="s">
        <v>554</v>
      </c>
      <c r="K3" s="256" t="str">
        <f>K6</f>
        <v>2016</v>
      </c>
      <c r="N3" s="286">
        <v>15019103017</v>
      </c>
      <c r="O3" s="287" t="s">
        <v>555</v>
      </c>
      <c r="P3" s="286">
        <v>82006650632</v>
      </c>
      <c r="T3" s="253" t="s">
        <v>550</v>
      </c>
      <c r="U3" s="253" t="s">
        <v>550</v>
      </c>
      <c r="V3" s="253" t="s">
        <v>550</v>
      </c>
      <c r="W3" s="253" t="s">
        <v>556</v>
      </c>
      <c r="AA3" s="254" t="s">
        <v>557</v>
      </c>
      <c r="AB3" s="253" t="s">
        <v>558</v>
      </c>
      <c r="AK3" s="253" t="s">
        <v>554</v>
      </c>
    </row>
    <row r="4" spans="1:37" ht="15" customHeight="1">
      <c r="A4" s="253">
        <v>2008</v>
      </c>
      <c r="B4" s="253" t="s">
        <v>559</v>
      </c>
      <c r="D4" s="253" t="s">
        <v>560</v>
      </c>
      <c r="E4" s="254" t="s">
        <v>561</v>
      </c>
      <c r="F4" s="253" t="s">
        <v>562</v>
      </c>
      <c r="G4" s="253" t="s">
        <v>563</v>
      </c>
      <c r="I4" s="255" t="s">
        <v>564</v>
      </c>
      <c r="N4" s="286">
        <v>15019103018</v>
      </c>
      <c r="O4" s="287" t="s">
        <v>565</v>
      </c>
      <c r="P4" s="286">
        <v>83001950639</v>
      </c>
      <c r="T4" s="253" t="s">
        <v>559</v>
      </c>
      <c r="U4" s="253" t="s">
        <v>559</v>
      </c>
      <c r="V4" s="253" t="s">
        <v>559</v>
      </c>
      <c r="W4" s="253" t="s">
        <v>566</v>
      </c>
      <c r="AA4" s="254" t="s">
        <v>567</v>
      </c>
      <c r="AB4" s="253" t="s">
        <v>568</v>
      </c>
      <c r="AK4" s="253" t="s">
        <v>564</v>
      </c>
    </row>
    <row r="5" spans="1:37" ht="15" customHeight="1">
      <c r="A5" s="253">
        <v>2009</v>
      </c>
      <c r="B5" s="253" t="s">
        <v>569</v>
      </c>
      <c r="D5" s="253" t="s">
        <v>568</v>
      </c>
      <c r="E5" s="254" t="s">
        <v>570</v>
      </c>
      <c r="F5" s="253" t="s">
        <v>571</v>
      </c>
      <c r="I5" s="255" t="s">
        <v>572</v>
      </c>
      <c r="K5" s="259" t="str">
        <f>RilevaEnte_f!E9</f>
        <v>selezionare dal menù</v>
      </c>
      <c r="N5" s="286">
        <v>15019103010</v>
      </c>
      <c r="O5" s="287" t="s">
        <v>573</v>
      </c>
      <c r="P5" s="286">
        <v>82006770638</v>
      </c>
      <c r="T5" s="253" t="s">
        <v>511</v>
      </c>
      <c r="U5" s="253" t="s">
        <v>511</v>
      </c>
      <c r="V5" s="253" t="s">
        <v>511</v>
      </c>
      <c r="W5" s="253" t="s">
        <v>574</v>
      </c>
      <c r="AA5" s="254" t="s">
        <v>575</v>
      </c>
      <c r="AB5" s="253" t="s">
        <v>576</v>
      </c>
      <c r="AK5" s="253" t="s">
        <v>572</v>
      </c>
    </row>
    <row r="6" spans="1:37" ht="15" customHeight="1">
      <c r="A6" s="253">
        <v>2010</v>
      </c>
      <c r="B6" s="253" t="s">
        <v>577</v>
      </c>
      <c r="D6" s="253" t="s">
        <v>576</v>
      </c>
      <c r="E6" s="254" t="s">
        <v>570</v>
      </c>
      <c r="F6" s="253" t="s">
        <v>578</v>
      </c>
      <c r="I6" s="255" t="s">
        <v>579</v>
      </c>
      <c r="K6" s="259" t="str">
        <f>RilevaEnte_f!D5</f>
        <v>2016</v>
      </c>
      <c r="N6" s="286">
        <v>15019103015</v>
      </c>
      <c r="O6" s="287" t="s">
        <v>580</v>
      </c>
      <c r="P6" s="286">
        <v>80100030636</v>
      </c>
      <c r="T6" s="253" t="s">
        <v>581</v>
      </c>
      <c r="U6" s="253" t="s">
        <v>581</v>
      </c>
      <c r="V6" s="253" t="s">
        <v>581</v>
      </c>
      <c r="W6" s="253" t="s">
        <v>582</v>
      </c>
      <c r="AA6" s="254" t="s">
        <v>583</v>
      </c>
      <c r="AB6" s="253" t="s">
        <v>584</v>
      </c>
      <c r="AK6" s="253" t="s">
        <v>579</v>
      </c>
    </row>
    <row r="7" spans="1:37" ht="15" customHeight="1">
      <c r="A7" s="253">
        <v>2011</v>
      </c>
      <c r="B7" s="253" t="s">
        <v>585</v>
      </c>
      <c r="D7" s="253" t="s">
        <v>584</v>
      </c>
      <c r="E7" s="254" t="s">
        <v>570</v>
      </c>
      <c r="F7" s="253" t="s">
        <v>586</v>
      </c>
      <c r="I7" s="255" t="s">
        <v>587</v>
      </c>
      <c r="K7" s="256" t="s">
        <v>24</v>
      </c>
      <c r="N7" s="286">
        <v>15019103013</v>
      </c>
      <c r="O7" s="287" t="s">
        <v>588</v>
      </c>
      <c r="P7" s="286">
        <v>82007170630</v>
      </c>
      <c r="T7" s="253" t="s">
        <v>589</v>
      </c>
      <c r="U7" s="253" t="s">
        <v>589</v>
      </c>
      <c r="V7" s="253" t="s">
        <v>589</v>
      </c>
      <c r="W7" s="253" t="s">
        <v>590</v>
      </c>
      <c r="AA7" s="254" t="s">
        <v>591</v>
      </c>
      <c r="AB7" s="253" t="s">
        <v>592</v>
      </c>
      <c r="AK7" s="253" t="s">
        <v>587</v>
      </c>
    </row>
    <row r="8" spans="1:37" ht="15" customHeight="1">
      <c r="A8" s="253">
        <v>2012</v>
      </c>
      <c r="B8" s="253" t="s">
        <v>593</v>
      </c>
      <c r="D8" s="253" t="s">
        <v>592</v>
      </c>
      <c r="E8" s="254" t="s">
        <v>594</v>
      </c>
      <c r="F8" s="253" t="s">
        <v>595</v>
      </c>
      <c r="I8" s="255" t="s">
        <v>596</v>
      </c>
      <c r="N8" s="286">
        <v>15019103016</v>
      </c>
      <c r="O8" s="287" t="s">
        <v>597</v>
      </c>
      <c r="P8" s="286">
        <v>80018170656</v>
      </c>
      <c r="T8" s="253" t="s">
        <v>598</v>
      </c>
      <c r="U8" s="253" t="s">
        <v>598</v>
      </c>
      <c r="V8" s="253" t="s">
        <v>598</v>
      </c>
      <c r="W8" s="253" t="s">
        <v>599</v>
      </c>
      <c r="AA8" s="254" t="s">
        <v>600</v>
      </c>
      <c r="AB8" s="253" t="s">
        <v>605</v>
      </c>
      <c r="AK8" s="253" t="s">
        <v>596</v>
      </c>
    </row>
    <row r="9" spans="1:37" ht="15" customHeight="1" thickBot="1">
      <c r="A9" s="253">
        <v>2013</v>
      </c>
      <c r="B9" s="253" t="s">
        <v>606</v>
      </c>
      <c r="D9" s="253" t="s">
        <v>605</v>
      </c>
      <c r="E9" s="260" t="s">
        <v>541</v>
      </c>
      <c r="F9" s="253" t="s">
        <v>607</v>
      </c>
      <c r="I9" s="255" t="s">
        <v>608</v>
      </c>
      <c r="N9" s="286">
        <v>15019103008</v>
      </c>
      <c r="O9" s="287" t="s">
        <v>609</v>
      </c>
      <c r="P9" s="286">
        <v>80018030652</v>
      </c>
      <c r="T9" s="253" t="s">
        <v>569</v>
      </c>
      <c r="U9" s="253" t="s">
        <v>569</v>
      </c>
      <c r="V9" s="253" t="s">
        <v>569</v>
      </c>
      <c r="W9" s="253" t="s">
        <v>610</v>
      </c>
      <c r="AA9" s="254" t="s">
        <v>611</v>
      </c>
      <c r="AB9" s="253" t="s">
        <v>612</v>
      </c>
      <c r="AK9" s="253" t="s">
        <v>608</v>
      </c>
    </row>
    <row r="10" spans="1:37" ht="15" customHeight="1" thickBot="1">
      <c r="A10" s="253">
        <v>2014</v>
      </c>
      <c r="B10" s="253" t="s">
        <v>613</v>
      </c>
      <c r="C10" s="261" t="s">
        <v>541</v>
      </c>
      <c r="D10" s="262"/>
      <c r="E10" s="254" t="s">
        <v>570</v>
      </c>
      <c r="F10" s="253" t="s">
        <v>614</v>
      </c>
      <c r="I10" s="255" t="s">
        <v>615</v>
      </c>
      <c r="N10" s="286">
        <v>15019103006</v>
      </c>
      <c r="O10" s="287" t="s">
        <v>616</v>
      </c>
      <c r="P10" s="286">
        <v>80021200656</v>
      </c>
      <c r="T10" s="253" t="s">
        <v>617</v>
      </c>
      <c r="U10" s="253" t="s">
        <v>617</v>
      </c>
      <c r="V10" s="253" t="s">
        <v>617</v>
      </c>
      <c r="W10" s="253" t="s">
        <v>618</v>
      </c>
      <c r="AA10" s="254" t="s">
        <v>619</v>
      </c>
      <c r="AB10" s="253" t="s">
        <v>620</v>
      </c>
      <c r="AK10" s="253" t="s">
        <v>615</v>
      </c>
    </row>
    <row r="11" spans="1:37" ht="15" customHeight="1">
      <c r="A11" s="253">
        <v>2015</v>
      </c>
      <c r="B11" s="253" t="s">
        <v>621</v>
      </c>
      <c r="D11" s="253" t="s">
        <v>620</v>
      </c>
      <c r="E11" s="254" t="s">
        <v>561</v>
      </c>
      <c r="F11" s="253" t="s">
        <v>622</v>
      </c>
      <c r="I11" s="255" t="s">
        <v>623</v>
      </c>
      <c r="N11" s="286">
        <v>15019103009</v>
      </c>
      <c r="O11" s="287" t="s">
        <v>624</v>
      </c>
      <c r="P11" s="286">
        <v>80049880638</v>
      </c>
      <c r="T11" s="253" t="s">
        <v>593</v>
      </c>
      <c r="U11" s="253" t="s">
        <v>593</v>
      </c>
      <c r="V11" s="253" t="s">
        <v>593</v>
      </c>
      <c r="W11" s="253" t="s">
        <v>625</v>
      </c>
      <c r="AA11" s="254" t="s">
        <v>626</v>
      </c>
      <c r="AB11" s="253" t="s">
        <v>627</v>
      </c>
      <c r="AK11" s="253" t="s">
        <v>623</v>
      </c>
    </row>
    <row r="12" spans="1:37" ht="15" customHeight="1">
      <c r="A12" s="253">
        <v>2016</v>
      </c>
      <c r="B12" s="253" t="s">
        <v>628</v>
      </c>
      <c r="D12" s="253" t="s">
        <v>627</v>
      </c>
      <c r="E12" s="254" t="s">
        <v>561</v>
      </c>
      <c r="F12" s="253" t="s">
        <v>629</v>
      </c>
      <c r="I12" s="255" t="s">
        <v>630</v>
      </c>
      <c r="N12" s="286">
        <v>15019103019</v>
      </c>
      <c r="O12" s="287" t="s">
        <v>631</v>
      </c>
      <c r="P12" s="286">
        <v>81000990655</v>
      </c>
      <c r="T12" s="253" t="s">
        <v>606</v>
      </c>
      <c r="U12" s="253" t="s">
        <v>606</v>
      </c>
      <c r="V12" s="253" t="s">
        <v>606</v>
      </c>
      <c r="W12" s="253" t="s">
        <v>632</v>
      </c>
      <c r="AA12" s="254" t="s">
        <v>633</v>
      </c>
      <c r="AB12" s="253" t="s">
        <v>634</v>
      </c>
      <c r="AK12" s="253" t="s">
        <v>630</v>
      </c>
    </row>
    <row r="13" spans="2:37" ht="15" customHeight="1">
      <c r="B13" s="253" t="s">
        <v>635</v>
      </c>
      <c r="D13" s="253" t="s">
        <v>634</v>
      </c>
      <c r="E13" s="254" t="s">
        <v>636</v>
      </c>
      <c r="F13" s="253" t="s">
        <v>637</v>
      </c>
      <c r="I13" s="255" t="s">
        <v>638</v>
      </c>
      <c r="K13" s="263"/>
      <c r="N13" s="286">
        <v>15019103011</v>
      </c>
      <c r="O13" s="287" t="s">
        <v>639</v>
      </c>
      <c r="P13" s="286">
        <v>80021790656</v>
      </c>
      <c r="T13" s="253" t="s">
        <v>613</v>
      </c>
      <c r="U13" s="253" t="s">
        <v>613</v>
      </c>
      <c r="V13" s="253" t="s">
        <v>613</v>
      </c>
      <c r="W13" s="253" t="s">
        <v>640</v>
      </c>
      <c r="AA13" s="254" t="s">
        <v>641</v>
      </c>
      <c r="AB13" s="253" t="s">
        <v>642</v>
      </c>
      <c r="AK13" s="253" t="s">
        <v>638</v>
      </c>
    </row>
    <row r="14" spans="2:37" ht="15" customHeight="1">
      <c r="B14" s="253" t="s">
        <v>643</v>
      </c>
      <c r="D14" s="253" t="s">
        <v>642</v>
      </c>
      <c r="E14" s="254" t="s">
        <v>594</v>
      </c>
      <c r="F14" s="253" t="s">
        <v>644</v>
      </c>
      <c r="I14" s="255" t="s">
        <v>645</v>
      </c>
      <c r="K14" s="263"/>
      <c r="N14" s="286">
        <v>15019103020</v>
      </c>
      <c r="O14" s="287" t="s">
        <v>646</v>
      </c>
      <c r="P14" s="286">
        <v>80009310659</v>
      </c>
      <c r="T14" s="253" t="s">
        <v>647</v>
      </c>
      <c r="U14" s="253" t="s">
        <v>647</v>
      </c>
      <c r="V14" s="253" t="s">
        <v>647</v>
      </c>
      <c r="W14" s="253" t="s">
        <v>648</v>
      </c>
      <c r="AA14" s="254" t="s">
        <v>649</v>
      </c>
      <c r="AB14" s="253" t="s">
        <v>650</v>
      </c>
      <c r="AK14" s="253" t="s">
        <v>645</v>
      </c>
    </row>
    <row r="15" spans="2:37" ht="15" customHeight="1">
      <c r="B15" s="253" t="s">
        <v>651</v>
      </c>
      <c r="D15" s="253" t="s">
        <v>650</v>
      </c>
      <c r="E15" s="254" t="s">
        <v>570</v>
      </c>
      <c r="F15" s="253" t="s">
        <v>652</v>
      </c>
      <c r="I15" s="255" t="s">
        <v>653</v>
      </c>
      <c r="K15" s="263" t="str">
        <f>CONCATENATE(K3,K5,K7)</f>
        <v>2016selezionare dal menù_fin</v>
      </c>
      <c r="N15" s="286">
        <v>15019103012</v>
      </c>
      <c r="O15" s="287" t="s">
        <v>654</v>
      </c>
      <c r="P15" s="286">
        <v>80010370652</v>
      </c>
      <c r="T15" s="253" t="s">
        <v>628</v>
      </c>
      <c r="U15" s="253" t="s">
        <v>628</v>
      </c>
      <c r="V15" s="253" t="s">
        <v>628</v>
      </c>
      <c r="W15" s="253" t="s">
        <v>655</v>
      </c>
      <c r="AA15" s="254" t="s">
        <v>656</v>
      </c>
      <c r="AB15" s="253" t="s">
        <v>657</v>
      </c>
      <c r="AK15" s="253" t="s">
        <v>653</v>
      </c>
    </row>
    <row r="16" spans="2:37" ht="15" customHeight="1">
      <c r="B16" s="253" t="s">
        <v>658</v>
      </c>
      <c r="D16" s="253" t="s">
        <v>657</v>
      </c>
      <c r="E16" s="254" t="s">
        <v>570</v>
      </c>
      <c r="F16" s="253" t="s">
        <v>659</v>
      </c>
      <c r="I16" s="255" t="s">
        <v>660</v>
      </c>
      <c r="N16" s="286">
        <v>15019103014</v>
      </c>
      <c r="O16" s="287" t="s">
        <v>661</v>
      </c>
      <c r="P16" s="286">
        <v>90049270631</v>
      </c>
      <c r="T16" s="253" t="s">
        <v>635</v>
      </c>
      <c r="U16" s="253" t="s">
        <v>635</v>
      </c>
      <c r="V16" s="253" t="s">
        <v>635</v>
      </c>
      <c r="W16" s="253" t="s">
        <v>662</v>
      </c>
      <c r="AA16" s="254" t="s">
        <v>663</v>
      </c>
      <c r="AB16" s="253" t="s">
        <v>664</v>
      </c>
      <c r="AK16" s="253" t="s">
        <v>660</v>
      </c>
    </row>
    <row r="17" spans="2:37" ht="15" customHeight="1">
      <c r="B17" s="253" t="s">
        <v>665</v>
      </c>
      <c r="D17" s="253" t="s">
        <v>664</v>
      </c>
      <c r="E17" s="254" t="s">
        <v>570</v>
      </c>
      <c r="F17" s="253" t="s">
        <v>666</v>
      </c>
      <c r="I17" s="255" t="s">
        <v>667</v>
      </c>
      <c r="N17" s="286">
        <v>15039204024</v>
      </c>
      <c r="O17" s="287" t="s">
        <v>761</v>
      </c>
      <c r="P17" s="286">
        <v>2282960646</v>
      </c>
      <c r="T17" s="253" t="s">
        <v>643</v>
      </c>
      <c r="U17" s="253" t="s">
        <v>643</v>
      </c>
      <c r="V17" s="253" t="s">
        <v>643</v>
      </c>
      <c r="W17" s="253" t="s">
        <v>668</v>
      </c>
      <c r="AA17" s="254" t="s">
        <v>669</v>
      </c>
      <c r="AB17" s="253" t="s">
        <v>670</v>
      </c>
      <c r="AK17" s="253" t="s">
        <v>667</v>
      </c>
    </row>
    <row r="18" spans="2:37" ht="15" customHeight="1">
      <c r="B18" s="253" t="s">
        <v>671</v>
      </c>
      <c r="D18" s="253" t="s">
        <v>670</v>
      </c>
      <c r="E18" s="254" t="s">
        <v>636</v>
      </c>
      <c r="F18" s="253" t="s">
        <v>672</v>
      </c>
      <c r="I18" s="255" t="s">
        <v>673</v>
      </c>
      <c r="N18" s="286">
        <v>15022201007</v>
      </c>
      <c r="O18" s="287" t="s">
        <v>1153</v>
      </c>
      <c r="P18" s="286">
        <v>7679350632</v>
      </c>
      <c r="T18" s="253" t="s">
        <v>651</v>
      </c>
      <c r="U18" s="253" t="s">
        <v>651</v>
      </c>
      <c r="V18" s="253" t="s">
        <v>651</v>
      </c>
      <c r="W18" s="253" t="s">
        <v>674</v>
      </c>
      <c r="AA18" s="254" t="s">
        <v>675</v>
      </c>
      <c r="AB18" s="253" t="s">
        <v>676</v>
      </c>
      <c r="AK18" s="253" t="s">
        <v>673</v>
      </c>
    </row>
    <row r="19" spans="2:37" ht="15" customHeight="1">
      <c r="B19" s="253" t="s">
        <v>677</v>
      </c>
      <c r="D19" s="253" t="s">
        <v>676</v>
      </c>
      <c r="E19" s="254" t="s">
        <v>561</v>
      </c>
      <c r="F19" s="253" t="s">
        <v>678</v>
      </c>
      <c r="I19" s="255" t="s">
        <v>679</v>
      </c>
      <c r="N19" s="286">
        <v>15019102005</v>
      </c>
      <c r="O19" s="287" t="s">
        <v>1388</v>
      </c>
      <c r="P19" s="286">
        <v>95040910630</v>
      </c>
      <c r="T19" s="253" t="s">
        <v>658</v>
      </c>
      <c r="U19" s="253" t="s">
        <v>658</v>
      </c>
      <c r="V19" s="253" t="s">
        <v>658</v>
      </c>
      <c r="W19" s="253" t="s">
        <v>680</v>
      </c>
      <c r="AA19" s="254" t="s">
        <v>681</v>
      </c>
      <c r="AB19" s="253" t="s">
        <v>682</v>
      </c>
      <c r="AK19" s="253" t="s">
        <v>679</v>
      </c>
    </row>
    <row r="20" spans="2:37" ht="15" customHeight="1">
      <c r="B20" s="253" t="s">
        <v>683</v>
      </c>
      <c r="D20" s="253" t="s">
        <v>682</v>
      </c>
      <c r="E20" s="254" t="s">
        <v>594</v>
      </c>
      <c r="F20" s="253" t="s">
        <v>684</v>
      </c>
      <c r="I20" s="255" t="s">
        <v>685</v>
      </c>
      <c r="N20" s="286">
        <v>15039204044</v>
      </c>
      <c r="O20" s="287" t="s">
        <v>1154</v>
      </c>
      <c r="P20" s="286">
        <v>2795950613</v>
      </c>
      <c r="T20" s="253" t="s">
        <v>686</v>
      </c>
      <c r="U20" s="253" t="s">
        <v>686</v>
      </c>
      <c r="V20" s="253" t="s">
        <v>686</v>
      </c>
      <c r="W20" s="253" t="s">
        <v>687</v>
      </c>
      <c r="AA20" s="254" t="s">
        <v>688</v>
      </c>
      <c r="AB20" s="253" t="s">
        <v>689</v>
      </c>
      <c r="AK20" s="253" t="s">
        <v>685</v>
      </c>
    </row>
    <row r="21" spans="2:37" ht="15" customHeight="1">
      <c r="B21" s="253" t="s">
        <v>690</v>
      </c>
      <c r="D21" s="253" t="s">
        <v>689</v>
      </c>
      <c r="E21" s="254" t="s">
        <v>570</v>
      </c>
      <c r="F21" s="253" t="s">
        <v>691</v>
      </c>
      <c r="I21" s="255" t="s">
        <v>692</v>
      </c>
      <c r="N21" s="286">
        <v>15039204042</v>
      </c>
      <c r="O21" s="287" t="s">
        <v>1151</v>
      </c>
      <c r="P21" s="286">
        <v>2320510643</v>
      </c>
      <c r="T21" s="253" t="s">
        <v>671</v>
      </c>
      <c r="U21" s="253" t="s">
        <v>671</v>
      </c>
      <c r="V21" s="253" t="s">
        <v>671</v>
      </c>
      <c r="W21" s="253" t="s">
        <v>694</v>
      </c>
      <c r="AA21" s="254" t="s">
        <v>695</v>
      </c>
      <c r="AB21" s="253" t="s">
        <v>696</v>
      </c>
      <c r="AK21" s="253" t="s">
        <v>692</v>
      </c>
    </row>
    <row r="22" spans="2:37" ht="15" customHeight="1">
      <c r="B22" s="253" t="s">
        <v>697</v>
      </c>
      <c r="D22" s="253" t="s">
        <v>696</v>
      </c>
      <c r="E22" s="254" t="s">
        <v>636</v>
      </c>
      <c r="F22" s="253" t="s">
        <v>698</v>
      </c>
      <c r="I22" s="255" t="s">
        <v>699</v>
      </c>
      <c r="N22" s="286">
        <v>15039201072</v>
      </c>
      <c r="O22" s="287" t="s">
        <v>1279</v>
      </c>
      <c r="P22" s="286">
        <v>3636380655</v>
      </c>
      <c r="T22" s="253" t="s">
        <v>677</v>
      </c>
      <c r="U22" s="253" t="s">
        <v>677</v>
      </c>
      <c r="V22" s="253" t="s">
        <v>677</v>
      </c>
      <c r="W22" s="253" t="s">
        <v>701</v>
      </c>
      <c r="AA22" s="254" t="s">
        <v>702</v>
      </c>
      <c r="AB22" s="253" t="s">
        <v>703</v>
      </c>
      <c r="AK22" s="253" t="s">
        <v>699</v>
      </c>
    </row>
    <row r="23" spans="2:37" ht="15" customHeight="1">
      <c r="B23" s="253" t="s">
        <v>704</v>
      </c>
      <c r="D23" s="253" t="s">
        <v>703</v>
      </c>
      <c r="E23" s="254" t="s">
        <v>636</v>
      </c>
      <c r="F23" s="253" t="s">
        <v>705</v>
      </c>
      <c r="I23" s="255" t="s">
        <v>706</v>
      </c>
      <c r="N23" s="286">
        <v>15019204088</v>
      </c>
      <c r="O23" s="287" t="s">
        <v>1365</v>
      </c>
      <c r="P23" s="286">
        <v>5300141214</v>
      </c>
      <c r="T23" s="253" t="s">
        <v>708</v>
      </c>
      <c r="U23" s="253" t="s">
        <v>708</v>
      </c>
      <c r="V23" s="253" t="s">
        <v>708</v>
      </c>
      <c r="W23" s="253" t="s">
        <v>709</v>
      </c>
      <c r="AA23" s="254" t="s">
        <v>710</v>
      </c>
      <c r="AB23" s="253" t="s">
        <v>711</v>
      </c>
      <c r="AK23" s="253" t="s">
        <v>706</v>
      </c>
    </row>
    <row r="24" spans="2:37" ht="15" customHeight="1">
      <c r="B24" s="253" t="s">
        <v>712</v>
      </c>
      <c r="D24" s="253" t="s">
        <v>711</v>
      </c>
      <c r="E24" s="254" t="s">
        <v>570</v>
      </c>
      <c r="F24" s="253" t="s">
        <v>713</v>
      </c>
      <c r="I24" s="255" t="s">
        <v>714</v>
      </c>
      <c r="N24" s="286">
        <v>15019104003</v>
      </c>
      <c r="O24" s="287" t="s">
        <v>1322</v>
      </c>
      <c r="P24" s="286">
        <v>1135250627</v>
      </c>
      <c r="T24" s="253" t="s">
        <v>715</v>
      </c>
      <c r="U24" s="253" t="s">
        <v>715</v>
      </c>
      <c r="V24" s="253" t="s">
        <v>715</v>
      </c>
      <c r="W24" s="253" t="s">
        <v>716</v>
      </c>
      <c r="AA24" s="254" t="s">
        <v>717</v>
      </c>
      <c r="AB24" s="253" t="s">
        <v>497</v>
      </c>
      <c r="AK24" s="253" t="s">
        <v>714</v>
      </c>
    </row>
    <row r="25" spans="2:37" ht="15" customHeight="1">
      <c r="B25" s="253" t="s">
        <v>718</v>
      </c>
      <c r="D25" s="253" t="s">
        <v>719</v>
      </c>
      <c r="E25" s="254" t="s">
        <v>594</v>
      </c>
      <c r="F25" s="253" t="s">
        <v>720</v>
      </c>
      <c r="I25" s="255" t="s">
        <v>721</v>
      </c>
      <c r="N25" s="286">
        <v>15019104004</v>
      </c>
      <c r="O25" s="287" t="s">
        <v>1323</v>
      </c>
      <c r="P25" s="286">
        <v>93029000614</v>
      </c>
      <c r="T25" s="253" t="s">
        <v>722</v>
      </c>
      <c r="U25" s="253" t="s">
        <v>722</v>
      </c>
      <c r="V25" s="253" t="s">
        <v>722</v>
      </c>
      <c r="W25" s="253" t="s">
        <v>723</v>
      </c>
      <c r="AA25" s="254" t="s">
        <v>724</v>
      </c>
      <c r="AB25" s="253" t="s">
        <v>497</v>
      </c>
      <c r="AK25" s="253" t="s">
        <v>721</v>
      </c>
    </row>
    <row r="26" spans="2:37" ht="15" customHeight="1">
      <c r="B26" s="253" t="s">
        <v>725</v>
      </c>
      <c r="D26" s="264" t="s">
        <v>510</v>
      </c>
      <c r="E26" s="254" t="s">
        <v>594</v>
      </c>
      <c r="F26" s="253" t="s">
        <v>726</v>
      </c>
      <c r="I26" s="255" t="s">
        <v>727</v>
      </c>
      <c r="N26" s="286">
        <v>15019104002</v>
      </c>
      <c r="O26" s="287" t="s">
        <v>1321</v>
      </c>
      <c r="P26" s="286">
        <v>80044460634</v>
      </c>
      <c r="T26" s="253" t="s">
        <v>712</v>
      </c>
      <c r="U26" s="253" t="s">
        <v>712</v>
      </c>
      <c r="V26" s="253" t="s">
        <v>712</v>
      </c>
      <c r="W26" s="253" t="s">
        <v>728</v>
      </c>
      <c r="AA26" s="254" t="s">
        <v>729</v>
      </c>
      <c r="AB26" s="253" t="s">
        <v>730</v>
      </c>
      <c r="AK26" s="253" t="s">
        <v>727</v>
      </c>
    </row>
    <row r="27" spans="2:37" ht="15" customHeight="1">
      <c r="B27" s="253" t="s">
        <v>731</v>
      </c>
      <c r="D27" s="264" t="s">
        <v>512</v>
      </c>
      <c r="E27" s="254" t="s">
        <v>552</v>
      </c>
      <c r="F27" s="253" t="s">
        <v>732</v>
      </c>
      <c r="I27" s="255" t="s">
        <v>733</v>
      </c>
      <c r="N27" s="286">
        <v>15019204043</v>
      </c>
      <c r="O27" s="287" t="s">
        <v>1152</v>
      </c>
      <c r="P27" s="286">
        <v>80018680639</v>
      </c>
      <c r="T27" s="253" t="s">
        <v>735</v>
      </c>
      <c r="U27" s="253" t="s">
        <v>735</v>
      </c>
      <c r="V27" s="253" t="s">
        <v>735</v>
      </c>
      <c r="W27" s="253" t="s">
        <v>736</v>
      </c>
      <c r="AA27" s="254" t="s">
        <v>737</v>
      </c>
      <c r="AB27" s="253" t="s">
        <v>738</v>
      </c>
      <c r="AK27" s="253" t="s">
        <v>733</v>
      </c>
    </row>
    <row r="28" spans="2:37" ht="15" customHeight="1">
      <c r="B28" s="253" t="s">
        <v>739</v>
      </c>
      <c r="D28" s="253" t="s">
        <v>738</v>
      </c>
      <c r="E28" s="254" t="s">
        <v>636</v>
      </c>
      <c r="F28" s="253" t="s">
        <v>740</v>
      </c>
      <c r="I28" s="255" t="s">
        <v>741</v>
      </c>
      <c r="N28" s="286">
        <v>15019104005</v>
      </c>
      <c r="O28" s="287" t="s">
        <v>1324</v>
      </c>
      <c r="P28" s="286">
        <v>80018110652</v>
      </c>
      <c r="T28" s="253" t="s">
        <v>742</v>
      </c>
      <c r="U28" s="253" t="s">
        <v>742</v>
      </c>
      <c r="V28" s="253" t="s">
        <v>742</v>
      </c>
      <c r="W28" s="253" t="s">
        <v>743</v>
      </c>
      <c r="AA28" s="254" t="s">
        <v>744</v>
      </c>
      <c r="AB28" s="253" t="s">
        <v>745</v>
      </c>
      <c r="AK28" s="253" t="s">
        <v>741</v>
      </c>
    </row>
    <row r="29" spans="2:37" ht="15" customHeight="1">
      <c r="B29" s="253" t="s">
        <v>746</v>
      </c>
      <c r="D29" s="253" t="s">
        <v>745</v>
      </c>
      <c r="E29" s="254" t="s">
        <v>636</v>
      </c>
      <c r="F29" s="253" t="s">
        <v>747</v>
      </c>
      <c r="I29" s="255" t="s">
        <v>748</v>
      </c>
      <c r="N29" s="286">
        <v>15019104001</v>
      </c>
      <c r="O29" s="287" t="s">
        <v>1325</v>
      </c>
      <c r="P29" s="286">
        <v>80047560638</v>
      </c>
      <c r="T29" s="253" t="s">
        <v>731</v>
      </c>
      <c r="U29" s="253" t="s">
        <v>731</v>
      </c>
      <c r="V29" s="253" t="s">
        <v>731</v>
      </c>
      <c r="W29" s="253" t="s">
        <v>898</v>
      </c>
      <c r="AA29" s="254" t="s">
        <v>899</v>
      </c>
      <c r="AB29" s="253" t="s">
        <v>900</v>
      </c>
      <c r="AK29" s="253" t="s">
        <v>748</v>
      </c>
    </row>
    <row r="30" spans="2:37" ht="15" customHeight="1">
      <c r="B30" s="253" t="s">
        <v>901</v>
      </c>
      <c r="D30" s="253" t="s">
        <v>900</v>
      </c>
      <c r="E30" s="254" t="s">
        <v>561</v>
      </c>
      <c r="F30" s="253" t="s">
        <v>902</v>
      </c>
      <c r="I30" s="255" t="s">
        <v>903</v>
      </c>
      <c r="N30" s="286">
        <v>15021201029</v>
      </c>
      <c r="O30" s="287" t="s">
        <v>956</v>
      </c>
      <c r="P30" s="286">
        <v>1087990659</v>
      </c>
      <c r="T30" s="253" t="s">
        <v>746</v>
      </c>
      <c r="U30" s="253" t="s">
        <v>746</v>
      </c>
      <c r="V30" s="253" t="s">
        <v>746</v>
      </c>
      <c r="W30" s="253" t="s">
        <v>904</v>
      </c>
      <c r="AA30" s="254" t="s">
        <v>905</v>
      </c>
      <c r="AB30" s="253" t="s">
        <v>906</v>
      </c>
      <c r="AK30" s="253" t="s">
        <v>903</v>
      </c>
    </row>
    <row r="31" spans="2:37" ht="15" customHeight="1">
      <c r="B31" s="253" t="s">
        <v>907</v>
      </c>
      <c r="D31" s="253" t="s">
        <v>908</v>
      </c>
      <c r="E31" s="254" t="s">
        <v>570</v>
      </c>
      <c r="F31" s="253" t="s">
        <v>909</v>
      </c>
      <c r="I31" s="255" t="s">
        <v>910</v>
      </c>
      <c r="N31" s="286">
        <v>15039203015</v>
      </c>
      <c r="O31" s="287" t="s">
        <v>961</v>
      </c>
      <c r="P31" s="286">
        <v>3108240650</v>
      </c>
      <c r="T31" s="253" t="s">
        <v>901</v>
      </c>
      <c r="U31" s="253" t="s">
        <v>901</v>
      </c>
      <c r="V31" s="253" t="s">
        <v>901</v>
      </c>
      <c r="W31" s="253" t="s">
        <v>912</v>
      </c>
      <c r="AA31" s="254" t="s">
        <v>913</v>
      </c>
      <c r="AB31" s="253" t="s">
        <v>914</v>
      </c>
      <c r="AK31" s="253" t="s">
        <v>910</v>
      </c>
    </row>
    <row r="32" spans="4:37" ht="15" customHeight="1">
      <c r="D32" s="253" t="s">
        <v>915</v>
      </c>
      <c r="E32" s="254" t="s">
        <v>570</v>
      </c>
      <c r="F32" s="253" t="s">
        <v>916</v>
      </c>
      <c r="I32" s="255" t="s">
        <v>917</v>
      </c>
      <c r="N32" s="286">
        <v>15039204077</v>
      </c>
      <c r="O32" s="287" t="s">
        <v>1366</v>
      </c>
      <c r="P32" s="286">
        <v>5025651216</v>
      </c>
      <c r="T32" s="253" t="s">
        <v>919</v>
      </c>
      <c r="U32" s="253" t="s">
        <v>919</v>
      </c>
      <c r="V32" s="253" t="s">
        <v>919</v>
      </c>
      <c r="W32" s="253" t="s">
        <v>920</v>
      </c>
      <c r="AA32" s="254" t="s">
        <v>921</v>
      </c>
      <c r="AB32" s="253" t="s">
        <v>922</v>
      </c>
      <c r="AK32" s="253" t="s">
        <v>917</v>
      </c>
    </row>
    <row r="33" spans="4:37" ht="15" customHeight="1">
      <c r="D33" s="253" t="s">
        <v>922</v>
      </c>
      <c r="E33" s="254" t="s">
        <v>570</v>
      </c>
      <c r="F33" s="253" t="s">
        <v>923</v>
      </c>
      <c r="I33" s="255" t="s">
        <v>924</v>
      </c>
      <c r="N33" s="286">
        <v>15039203027</v>
      </c>
      <c r="O33" s="287" t="s">
        <v>1290</v>
      </c>
      <c r="P33" s="286">
        <v>4045420652</v>
      </c>
      <c r="AA33" s="254" t="s">
        <v>926</v>
      </c>
      <c r="AB33" s="253" t="s">
        <v>927</v>
      </c>
      <c r="AK33" s="253" t="s">
        <v>924</v>
      </c>
    </row>
    <row r="34" spans="4:37" ht="15" customHeight="1">
      <c r="D34" s="253" t="s">
        <v>927</v>
      </c>
      <c r="E34" s="254" t="s">
        <v>594</v>
      </c>
      <c r="F34" s="253" t="s">
        <v>928</v>
      </c>
      <c r="I34" s="255" t="s">
        <v>929</v>
      </c>
      <c r="N34" s="286">
        <v>15039203031</v>
      </c>
      <c r="O34" s="287" t="s">
        <v>1367</v>
      </c>
      <c r="P34" s="286">
        <v>5784341215</v>
      </c>
      <c r="AA34" s="254" t="s">
        <v>931</v>
      </c>
      <c r="AB34" s="253" t="s">
        <v>932</v>
      </c>
      <c r="AK34" s="253" t="s">
        <v>929</v>
      </c>
    </row>
    <row r="35" spans="4:37" ht="15" customHeight="1">
      <c r="D35" s="253" t="s">
        <v>933</v>
      </c>
      <c r="E35" s="254" t="s">
        <v>570</v>
      </c>
      <c r="F35" s="253" t="s">
        <v>934</v>
      </c>
      <c r="I35" s="255" t="s">
        <v>935</v>
      </c>
      <c r="N35" s="286">
        <v>15039203016</v>
      </c>
      <c r="O35" s="287" t="s">
        <v>1284</v>
      </c>
      <c r="P35" s="286">
        <v>4525451219</v>
      </c>
      <c r="AA35" s="254" t="s">
        <v>936</v>
      </c>
      <c r="AB35" s="253" t="s">
        <v>937</v>
      </c>
      <c r="AK35" s="253" t="s">
        <v>935</v>
      </c>
    </row>
    <row r="36" spans="4:37" ht="15" customHeight="1">
      <c r="D36" s="253" t="s">
        <v>937</v>
      </c>
      <c r="E36" s="254" t="s">
        <v>594</v>
      </c>
      <c r="F36" s="253" t="s">
        <v>938</v>
      </c>
      <c r="I36" s="255" t="s">
        <v>939</v>
      </c>
      <c r="N36" s="286">
        <v>15039203005</v>
      </c>
      <c r="O36" s="287" t="s">
        <v>601</v>
      </c>
      <c r="P36" s="286">
        <v>3470400650</v>
      </c>
      <c r="AA36" s="254" t="s">
        <v>940</v>
      </c>
      <c r="AB36" s="253" t="s">
        <v>941</v>
      </c>
      <c r="AK36" s="253" t="s">
        <v>939</v>
      </c>
    </row>
    <row r="37" spans="4:37" ht="15" customHeight="1">
      <c r="D37" s="253" t="s">
        <v>941</v>
      </c>
      <c r="E37" s="254" t="s">
        <v>594</v>
      </c>
      <c r="F37" s="253" t="s">
        <v>942</v>
      </c>
      <c r="I37" s="255" t="s">
        <v>943</v>
      </c>
      <c r="N37" s="286">
        <v>15039201073</v>
      </c>
      <c r="O37" s="287" t="s">
        <v>1389</v>
      </c>
      <c r="P37" s="286">
        <v>3597460652</v>
      </c>
      <c r="AA37" s="254" t="s">
        <v>944</v>
      </c>
      <c r="AB37" s="253" t="s">
        <v>945</v>
      </c>
      <c r="AK37" s="253" t="s">
        <v>943</v>
      </c>
    </row>
    <row r="38" spans="4:37" ht="15" customHeight="1">
      <c r="D38" s="253" t="s">
        <v>945</v>
      </c>
      <c r="E38" s="254" t="s">
        <v>552</v>
      </c>
      <c r="F38" s="253" t="s">
        <v>946</v>
      </c>
      <c r="I38" s="255" t="s">
        <v>947</v>
      </c>
      <c r="N38" s="286">
        <v>15019204096</v>
      </c>
      <c r="O38" s="287" t="s">
        <v>1390</v>
      </c>
      <c r="P38" s="286">
        <v>95230880635</v>
      </c>
      <c r="AA38" s="254" t="s">
        <v>948</v>
      </c>
      <c r="AB38" s="253" t="s">
        <v>949</v>
      </c>
      <c r="AK38" s="253" t="s">
        <v>947</v>
      </c>
    </row>
    <row r="39" spans="4:37" ht="15" customHeight="1">
      <c r="D39" s="253" t="s">
        <v>949</v>
      </c>
      <c r="E39" s="254" t="s">
        <v>561</v>
      </c>
      <c r="F39" s="253" t="s">
        <v>950</v>
      </c>
      <c r="I39" s="255" t="s">
        <v>951</v>
      </c>
      <c r="N39" s="286">
        <v>15039203011</v>
      </c>
      <c r="O39" s="287" t="s">
        <v>1283</v>
      </c>
      <c r="P39" s="286">
        <v>2514000617</v>
      </c>
      <c r="AA39" s="254" t="s">
        <v>952</v>
      </c>
      <c r="AB39" s="253" t="s">
        <v>953</v>
      </c>
      <c r="AK39" s="253" t="s">
        <v>951</v>
      </c>
    </row>
    <row r="40" spans="4:37" ht="15" customHeight="1">
      <c r="D40" s="253" t="s">
        <v>953</v>
      </c>
      <c r="E40" s="254" t="s">
        <v>594</v>
      </c>
      <c r="F40" s="253" t="s">
        <v>954</v>
      </c>
      <c r="I40" s="255" t="s">
        <v>955</v>
      </c>
      <c r="N40" s="286">
        <v>15039204018</v>
      </c>
      <c r="O40" s="287" t="s">
        <v>468</v>
      </c>
      <c r="P40" s="286">
        <v>2348230646</v>
      </c>
      <c r="AA40" s="254" t="s">
        <v>957</v>
      </c>
      <c r="AB40" s="253" t="s">
        <v>958</v>
      </c>
      <c r="AK40" s="253" t="s">
        <v>955</v>
      </c>
    </row>
    <row r="41" spans="4:37" ht="15" customHeight="1">
      <c r="D41" s="253" t="s">
        <v>958</v>
      </c>
      <c r="E41" s="254" t="s">
        <v>552</v>
      </c>
      <c r="F41" s="253" t="s">
        <v>959</v>
      </c>
      <c r="I41" s="255" t="s">
        <v>960</v>
      </c>
      <c r="N41" s="286">
        <v>15039201017</v>
      </c>
      <c r="O41" s="287" t="s">
        <v>693</v>
      </c>
      <c r="P41" s="286">
        <v>2237920646</v>
      </c>
      <c r="AA41" s="254" t="s">
        <v>962</v>
      </c>
      <c r="AB41" s="253" t="s">
        <v>963</v>
      </c>
      <c r="AK41" s="253" t="s">
        <v>960</v>
      </c>
    </row>
    <row r="42" spans="3:37" ht="15" customHeight="1">
      <c r="C42" s="253" t="s">
        <v>543</v>
      </c>
      <c r="D42" s="253" t="s">
        <v>964</v>
      </c>
      <c r="E42" s="254" t="s">
        <v>594</v>
      </c>
      <c r="F42" s="253" t="s">
        <v>965</v>
      </c>
      <c r="I42" s="255" t="s">
        <v>966</v>
      </c>
      <c r="N42" s="286">
        <v>15039204029</v>
      </c>
      <c r="O42" s="287" t="s">
        <v>751</v>
      </c>
      <c r="P42" s="286">
        <v>4863070654</v>
      </c>
      <c r="AA42" s="254" t="s">
        <v>967</v>
      </c>
      <c r="AB42" s="253" t="s">
        <v>968</v>
      </c>
      <c r="AK42" s="253" t="s">
        <v>966</v>
      </c>
    </row>
    <row r="43" spans="4:37" ht="15" customHeight="1">
      <c r="D43" s="253" t="s">
        <v>968</v>
      </c>
      <c r="E43" s="254" t="s">
        <v>561</v>
      </c>
      <c r="F43" s="253" t="s">
        <v>969</v>
      </c>
      <c r="I43" s="255" t="s">
        <v>970</v>
      </c>
      <c r="N43" s="286">
        <v>15021201012</v>
      </c>
      <c r="O43" s="287" t="s">
        <v>1243</v>
      </c>
      <c r="P43" s="286">
        <v>80810641</v>
      </c>
      <c r="AA43" s="254" t="s">
        <v>971</v>
      </c>
      <c r="AB43" s="253" t="s">
        <v>972</v>
      </c>
      <c r="AK43" s="253" t="s">
        <v>970</v>
      </c>
    </row>
    <row r="44" spans="4:37" ht="15" customHeight="1">
      <c r="D44" s="253" t="s">
        <v>972</v>
      </c>
      <c r="E44" s="254" t="s">
        <v>570</v>
      </c>
      <c r="F44" s="253" t="s">
        <v>973</v>
      </c>
      <c r="I44" s="255" t="s">
        <v>974</v>
      </c>
      <c r="N44" s="286">
        <v>15039204010</v>
      </c>
      <c r="O44" s="287" t="s">
        <v>469</v>
      </c>
      <c r="P44" s="286">
        <v>4475650653</v>
      </c>
      <c r="AK44" s="253" t="s">
        <v>974</v>
      </c>
    </row>
    <row r="45" spans="5:37" ht="15" customHeight="1">
      <c r="E45" s="254" t="s">
        <v>636</v>
      </c>
      <c r="F45" s="253" t="s">
        <v>975</v>
      </c>
      <c r="I45" s="255" t="s">
        <v>976</v>
      </c>
      <c r="N45" s="286">
        <v>15021204089</v>
      </c>
      <c r="O45" s="287" t="s">
        <v>1368</v>
      </c>
      <c r="P45" s="286">
        <v>94019540619</v>
      </c>
      <c r="AK45" s="253" t="s">
        <v>976</v>
      </c>
    </row>
    <row r="46" spans="5:37" ht="15" customHeight="1">
      <c r="E46" s="254" t="s">
        <v>570</v>
      </c>
      <c r="F46" s="253" t="s">
        <v>977</v>
      </c>
      <c r="I46" s="255" t="s">
        <v>978</v>
      </c>
      <c r="N46" s="286">
        <v>15041204045</v>
      </c>
      <c r="O46" s="287" t="s">
        <v>1155</v>
      </c>
      <c r="P46" s="286">
        <v>5155871212</v>
      </c>
      <c r="AK46" s="253" t="s">
        <v>978</v>
      </c>
    </row>
    <row r="47" spans="5:37" ht="15" customHeight="1">
      <c r="E47" s="254" t="s">
        <v>552</v>
      </c>
      <c r="F47" s="253" t="s">
        <v>979</v>
      </c>
      <c r="I47" s="255" t="s">
        <v>980</v>
      </c>
      <c r="N47" s="286">
        <v>15039201020</v>
      </c>
      <c r="O47" s="287" t="s">
        <v>700</v>
      </c>
      <c r="P47" s="286">
        <v>92010610621</v>
      </c>
      <c r="AK47" s="253" t="s">
        <v>980</v>
      </c>
    </row>
    <row r="48" spans="5:37" ht="15" customHeight="1">
      <c r="E48" s="254" t="s">
        <v>570</v>
      </c>
      <c r="F48" s="253" t="s">
        <v>981</v>
      </c>
      <c r="I48" s="255" t="s">
        <v>982</v>
      </c>
      <c r="N48" s="286">
        <v>15039203018</v>
      </c>
      <c r="O48" s="287" t="s">
        <v>1285</v>
      </c>
      <c r="P48" s="286">
        <v>5269961214</v>
      </c>
      <c r="AK48" s="253" t="s">
        <v>982</v>
      </c>
    </row>
    <row r="49" spans="5:37" ht="15" customHeight="1">
      <c r="E49" s="254" t="s">
        <v>636</v>
      </c>
      <c r="F49" s="253" t="s">
        <v>983</v>
      </c>
      <c r="I49" s="255" t="s">
        <v>984</v>
      </c>
      <c r="N49" s="286">
        <v>15039203057</v>
      </c>
      <c r="O49" s="287" t="s">
        <v>1326</v>
      </c>
      <c r="P49" s="286">
        <v>7240690631</v>
      </c>
      <c r="AK49" s="253" t="s">
        <v>984</v>
      </c>
    </row>
    <row r="50" spans="5:37" ht="15" customHeight="1">
      <c r="E50" s="254" t="s">
        <v>594</v>
      </c>
      <c r="F50" s="253" t="s">
        <v>985</v>
      </c>
      <c r="I50" s="255" t="s">
        <v>986</v>
      </c>
      <c r="N50" s="286">
        <v>15022201011</v>
      </c>
      <c r="O50" s="287" t="s">
        <v>987</v>
      </c>
      <c r="P50" s="286">
        <v>3853810657</v>
      </c>
      <c r="AK50" s="253" t="s">
        <v>986</v>
      </c>
    </row>
    <row r="51" spans="5:37" ht="15" customHeight="1">
      <c r="E51" s="254" t="s">
        <v>636</v>
      </c>
      <c r="F51" s="253" t="s">
        <v>988</v>
      </c>
      <c r="I51" s="255" t="s">
        <v>989</v>
      </c>
      <c r="N51" s="286">
        <v>15039201005</v>
      </c>
      <c r="O51" s="287" t="s">
        <v>707</v>
      </c>
      <c r="P51" s="286">
        <v>6937950639</v>
      </c>
      <c r="AK51" s="253" t="s">
        <v>989</v>
      </c>
    </row>
    <row r="52" spans="5:37" ht="15" customHeight="1">
      <c r="E52" s="254" t="s">
        <v>594</v>
      </c>
      <c r="F52" s="253" t="s">
        <v>990</v>
      </c>
      <c r="I52" s="255" t="s">
        <v>991</v>
      </c>
      <c r="N52" s="286">
        <v>15039201109</v>
      </c>
      <c r="O52" s="287" t="s">
        <v>1327</v>
      </c>
      <c r="P52" s="286">
        <v>3460420619</v>
      </c>
      <c r="AK52" s="253" t="s">
        <v>991</v>
      </c>
    </row>
    <row r="53" spans="5:37" ht="15" customHeight="1">
      <c r="E53" s="254" t="s">
        <v>561</v>
      </c>
      <c r="F53" s="253" t="s">
        <v>993</v>
      </c>
      <c r="I53" s="255" t="s">
        <v>994</v>
      </c>
      <c r="N53" s="286">
        <v>15019204086</v>
      </c>
      <c r="O53" s="287" t="s">
        <v>1369</v>
      </c>
      <c r="P53" s="286">
        <v>95109910638</v>
      </c>
      <c r="AK53" s="253" t="s">
        <v>994</v>
      </c>
    </row>
    <row r="54" spans="5:37" ht="15" customHeight="1">
      <c r="E54" s="254" t="s">
        <v>561</v>
      </c>
      <c r="F54" s="253" t="s">
        <v>995</v>
      </c>
      <c r="I54" s="255" t="s">
        <v>996</v>
      </c>
      <c r="N54" s="286">
        <v>15039201059</v>
      </c>
      <c r="O54" s="287" t="s">
        <v>1370</v>
      </c>
      <c r="P54" s="286">
        <v>3704200652</v>
      </c>
      <c r="AK54" s="253" t="s">
        <v>996</v>
      </c>
    </row>
    <row r="55" spans="5:37" ht="15" customHeight="1">
      <c r="E55" s="254" t="s">
        <v>570</v>
      </c>
      <c r="F55" s="253" t="s">
        <v>997</v>
      </c>
      <c r="I55" s="255" t="s">
        <v>998</v>
      </c>
      <c r="N55" s="286">
        <v>15019102001</v>
      </c>
      <c r="O55" s="287" t="s">
        <v>992</v>
      </c>
      <c r="P55" s="286">
        <v>7407530638</v>
      </c>
      <c r="AK55" s="253" t="s">
        <v>998</v>
      </c>
    </row>
    <row r="56" spans="5:37" ht="15" customHeight="1">
      <c r="E56" s="254" t="s">
        <v>561</v>
      </c>
      <c r="F56" s="253" t="s">
        <v>999</v>
      </c>
      <c r="I56" s="255" t="s">
        <v>1000</v>
      </c>
      <c r="N56" s="286">
        <v>15039204027</v>
      </c>
      <c r="O56" s="287" t="s">
        <v>750</v>
      </c>
      <c r="P56" s="286">
        <v>1378640625</v>
      </c>
      <c r="AK56" s="253" t="s">
        <v>1000</v>
      </c>
    </row>
    <row r="57" spans="5:37" ht="15" customHeight="1">
      <c r="E57" s="254" t="s">
        <v>636</v>
      </c>
      <c r="F57" s="253" t="s">
        <v>1001</v>
      </c>
      <c r="I57" s="255" t="s">
        <v>1002</v>
      </c>
      <c r="N57" s="286">
        <v>15039201021</v>
      </c>
      <c r="O57" s="287" t="s">
        <v>734</v>
      </c>
      <c r="P57" s="286">
        <v>80008110621</v>
      </c>
      <c r="AK57" s="253" t="s">
        <v>1002</v>
      </c>
    </row>
    <row r="58" spans="5:37" ht="15" customHeight="1">
      <c r="E58" s="254" t="s">
        <v>570</v>
      </c>
      <c r="F58" s="253" t="s">
        <v>1003</v>
      </c>
      <c r="I58" s="255" t="s">
        <v>1004</v>
      </c>
      <c r="N58" s="286">
        <v>15039201012</v>
      </c>
      <c r="O58" s="287" t="s">
        <v>1007</v>
      </c>
      <c r="P58" s="286">
        <v>7494740637</v>
      </c>
      <c r="AK58" s="253" t="s">
        <v>1004</v>
      </c>
    </row>
    <row r="59" spans="5:37" ht="15" customHeight="1">
      <c r="E59" s="254" t="s">
        <v>636</v>
      </c>
      <c r="F59" s="253" t="s">
        <v>1005</v>
      </c>
      <c r="I59" s="255" t="s">
        <v>1006</v>
      </c>
      <c r="N59" s="286">
        <v>15022201006</v>
      </c>
      <c r="O59" s="287" t="s">
        <v>1246</v>
      </c>
      <c r="P59" s="286">
        <v>268520657</v>
      </c>
      <c r="AK59" s="253" t="s">
        <v>1006</v>
      </c>
    </row>
    <row r="60" spans="5:37" ht="15" customHeight="1">
      <c r="E60" s="254" t="s">
        <v>570</v>
      </c>
      <c r="F60" s="253" t="s">
        <v>1008</v>
      </c>
      <c r="I60" s="255" t="s">
        <v>1009</v>
      </c>
      <c r="N60" s="286">
        <v>15021204078</v>
      </c>
      <c r="O60" s="287" t="s">
        <v>1371</v>
      </c>
      <c r="P60" s="286">
        <v>5166621218</v>
      </c>
      <c r="AK60" s="253" t="s">
        <v>1009</v>
      </c>
    </row>
    <row r="61" spans="5:37" ht="15" customHeight="1">
      <c r="E61" s="254" t="s">
        <v>570</v>
      </c>
      <c r="F61" s="253" t="s">
        <v>1010</v>
      </c>
      <c r="I61" s="255" t="s">
        <v>1011</v>
      </c>
      <c r="N61" s="286">
        <v>15039204046</v>
      </c>
      <c r="O61" s="287" t="s">
        <v>1156</v>
      </c>
      <c r="P61" s="286">
        <v>95025880634</v>
      </c>
      <c r="AK61" s="253" t="s">
        <v>1011</v>
      </c>
    </row>
    <row r="62" spans="5:37" ht="15" customHeight="1">
      <c r="E62" s="254" t="s">
        <v>552</v>
      </c>
      <c r="F62" s="253" t="s">
        <v>1012</v>
      </c>
      <c r="I62" s="255" t="s">
        <v>1013</v>
      </c>
      <c r="N62" s="286">
        <v>15021102001</v>
      </c>
      <c r="O62" s="287" t="s">
        <v>911</v>
      </c>
      <c r="P62" s="286">
        <v>92051670641</v>
      </c>
      <c r="AK62" s="253" t="s">
        <v>1013</v>
      </c>
    </row>
    <row r="63" spans="5:37" ht="15" customHeight="1">
      <c r="E63" s="254" t="s">
        <v>552</v>
      </c>
      <c r="F63" s="253" t="s">
        <v>1014</v>
      </c>
      <c r="I63" s="255" t="s">
        <v>1015</v>
      </c>
      <c r="N63" s="286">
        <v>15021102002</v>
      </c>
      <c r="O63" s="287" t="s">
        <v>918</v>
      </c>
      <c r="P63" s="286">
        <v>94200620634</v>
      </c>
      <c r="AK63" s="253" t="s">
        <v>1015</v>
      </c>
    </row>
    <row r="64" spans="5:37" ht="15" customHeight="1">
      <c r="E64" s="254" t="s">
        <v>594</v>
      </c>
      <c r="F64" s="253" t="s">
        <v>1016</v>
      </c>
      <c r="I64" s="255" t="s">
        <v>1017</v>
      </c>
      <c r="N64" s="286">
        <v>15021102003</v>
      </c>
      <c r="O64" s="287" t="s">
        <v>925</v>
      </c>
      <c r="P64" s="286">
        <v>94175870636</v>
      </c>
      <c r="AK64" s="253" t="s">
        <v>1017</v>
      </c>
    </row>
    <row r="65" spans="5:37" ht="15" customHeight="1">
      <c r="E65" s="254" t="s">
        <v>561</v>
      </c>
      <c r="F65" s="253" t="s">
        <v>1018</v>
      </c>
      <c r="I65" s="255" t="s">
        <v>1019</v>
      </c>
      <c r="N65" s="286">
        <v>15021102004</v>
      </c>
      <c r="O65" s="287" t="s">
        <v>930</v>
      </c>
      <c r="P65" s="286">
        <v>3493760650</v>
      </c>
      <c r="AK65" s="253" t="s">
        <v>1019</v>
      </c>
    </row>
    <row r="66" spans="5:37" ht="15" customHeight="1">
      <c r="E66" s="254" t="s">
        <v>594</v>
      </c>
      <c r="F66" s="253" t="s">
        <v>1020</v>
      </c>
      <c r="I66" s="255" t="s">
        <v>1021</v>
      </c>
      <c r="N66" s="286">
        <v>15039201049</v>
      </c>
      <c r="O66" s="287" t="s">
        <v>1275</v>
      </c>
      <c r="P66" s="286">
        <v>80032380653</v>
      </c>
      <c r="AK66" s="253" t="s">
        <v>1021</v>
      </c>
    </row>
    <row r="67" spans="5:37" ht="15" customHeight="1">
      <c r="E67" s="254" t="s">
        <v>594</v>
      </c>
      <c r="F67" s="253" t="s">
        <v>1022</v>
      </c>
      <c r="I67" s="255" t="s">
        <v>1023</v>
      </c>
      <c r="N67" s="286">
        <v>15019101001</v>
      </c>
      <c r="O67" s="287" t="s">
        <v>1158</v>
      </c>
      <c r="P67" s="286">
        <v>94171800631</v>
      </c>
      <c r="AK67" s="253" t="s">
        <v>1023</v>
      </c>
    </row>
    <row r="68" spans="5:37" ht="15" customHeight="1">
      <c r="E68" s="254" t="s">
        <v>570</v>
      </c>
      <c r="F68" s="253" t="s">
        <v>1025</v>
      </c>
      <c r="I68" s="255" t="s">
        <v>1026</v>
      </c>
      <c r="N68" s="286">
        <v>15019204091</v>
      </c>
      <c r="O68" s="287" t="s">
        <v>1372</v>
      </c>
      <c r="P68" s="286">
        <v>95168160638</v>
      </c>
      <c r="AK68" s="253" t="s">
        <v>1026</v>
      </c>
    </row>
    <row r="69" spans="5:37" ht="15" customHeight="1">
      <c r="E69" s="254" t="s">
        <v>636</v>
      </c>
      <c r="F69" s="253" t="s">
        <v>1028</v>
      </c>
      <c r="I69" s="255" t="s">
        <v>1029</v>
      </c>
      <c r="N69" s="286">
        <v>15028201001</v>
      </c>
      <c r="O69" s="287" t="s">
        <v>1024</v>
      </c>
      <c r="P69" s="286">
        <v>705640639</v>
      </c>
      <c r="AK69" s="253" t="s">
        <v>1029</v>
      </c>
    </row>
    <row r="70" spans="5:37" ht="15" customHeight="1">
      <c r="E70" s="254" t="s">
        <v>552</v>
      </c>
      <c r="F70" s="253" t="s">
        <v>1031</v>
      </c>
      <c r="I70" s="255" t="s">
        <v>1032</v>
      </c>
      <c r="N70" s="286">
        <v>15028201002</v>
      </c>
      <c r="O70" s="287" t="s">
        <v>1027</v>
      </c>
      <c r="P70" s="286">
        <v>95074750654</v>
      </c>
      <c r="AK70" s="253" t="s">
        <v>1032</v>
      </c>
    </row>
    <row r="71" spans="5:37" ht="15" customHeight="1">
      <c r="E71" s="254" t="s">
        <v>561</v>
      </c>
      <c r="F71" s="253" t="s">
        <v>1033</v>
      </c>
      <c r="I71" s="255" t="s">
        <v>1034</v>
      </c>
      <c r="N71" s="286">
        <v>15039201019</v>
      </c>
      <c r="O71" s="287" t="s">
        <v>1030</v>
      </c>
      <c r="P71" s="286">
        <v>658460639</v>
      </c>
      <c r="AK71" s="253" t="s">
        <v>1034</v>
      </c>
    </row>
    <row r="72" spans="5:37" ht="15" customHeight="1">
      <c r="E72" s="254" t="s">
        <v>570</v>
      </c>
      <c r="F72" s="253" t="s">
        <v>1036</v>
      </c>
      <c r="I72" s="255" t="s">
        <v>1037</v>
      </c>
      <c r="N72" s="286">
        <v>15021204047</v>
      </c>
      <c r="O72" s="287" t="s">
        <v>1157</v>
      </c>
      <c r="P72" s="286">
        <v>90012570645</v>
      </c>
      <c r="AK72" s="253" t="s">
        <v>1037</v>
      </c>
    </row>
    <row r="73" spans="5:37" ht="15" customHeight="1">
      <c r="E73" s="254" t="s">
        <v>552</v>
      </c>
      <c r="F73" s="253" t="s">
        <v>1039</v>
      </c>
      <c r="I73" s="255" t="s">
        <v>1040</v>
      </c>
      <c r="N73" s="286">
        <v>15039201026</v>
      </c>
      <c r="O73" s="287" t="s">
        <v>1035</v>
      </c>
      <c r="P73" s="286">
        <v>3640470658</v>
      </c>
      <c r="AK73" s="253" t="s">
        <v>1040</v>
      </c>
    </row>
    <row r="74" spans="5:37" ht="15" customHeight="1">
      <c r="E74" s="254" t="s">
        <v>570</v>
      </c>
      <c r="F74" s="253" t="s">
        <v>1041</v>
      </c>
      <c r="I74" s="255" t="s">
        <v>1042</v>
      </c>
      <c r="N74" s="286">
        <v>15039201050</v>
      </c>
      <c r="O74" s="287" t="s">
        <v>1038</v>
      </c>
      <c r="P74" s="286">
        <v>2318880644</v>
      </c>
      <c r="AK74" s="253" t="s">
        <v>1042</v>
      </c>
    </row>
    <row r="75" spans="5:37" ht="15" customHeight="1">
      <c r="E75" s="254" t="s">
        <v>636</v>
      </c>
      <c r="F75" s="253" t="s">
        <v>1043</v>
      </c>
      <c r="I75" s="255" t="s">
        <v>1044</v>
      </c>
      <c r="N75" s="286">
        <v>15022201009</v>
      </c>
      <c r="O75" s="287" t="s">
        <v>1247</v>
      </c>
      <c r="P75" s="286">
        <v>3091371215</v>
      </c>
      <c r="AK75" s="253" t="s">
        <v>1044</v>
      </c>
    </row>
    <row r="76" spans="5:37" ht="15" customHeight="1">
      <c r="E76" s="254" t="s">
        <v>636</v>
      </c>
      <c r="F76" s="253" t="s">
        <v>1045</v>
      </c>
      <c r="I76" s="255" t="s">
        <v>1046</v>
      </c>
      <c r="N76" s="286">
        <v>15039201082</v>
      </c>
      <c r="O76" s="287" t="s">
        <v>1280</v>
      </c>
      <c r="P76" s="286">
        <v>4754681213</v>
      </c>
      <c r="AK76" s="253" t="s">
        <v>1046</v>
      </c>
    </row>
    <row r="77" spans="5:37" ht="15" customHeight="1">
      <c r="E77" s="254" t="s">
        <v>570</v>
      </c>
      <c r="F77" s="253" t="s">
        <v>1047</v>
      </c>
      <c r="I77" s="255" t="s">
        <v>1048</v>
      </c>
      <c r="N77" s="286">
        <v>15039203019</v>
      </c>
      <c r="O77" s="287" t="s">
        <v>1286</v>
      </c>
      <c r="P77" s="286">
        <v>2071230649</v>
      </c>
      <c r="AK77" s="253" t="s">
        <v>1048</v>
      </c>
    </row>
    <row r="78" spans="5:37" ht="15" customHeight="1">
      <c r="E78" s="254" t="s">
        <v>561</v>
      </c>
      <c r="F78" s="253" t="s">
        <v>1049</v>
      </c>
      <c r="I78" s="255" t="s">
        <v>1050</v>
      </c>
      <c r="N78" s="286">
        <v>15039204002</v>
      </c>
      <c r="O78" s="287" t="s">
        <v>470</v>
      </c>
      <c r="P78" s="286">
        <v>5263691213</v>
      </c>
      <c r="AK78" s="253" t="s">
        <v>1050</v>
      </c>
    </row>
    <row r="79" spans="5:37" ht="15" customHeight="1">
      <c r="E79" s="254" t="s">
        <v>552</v>
      </c>
      <c r="F79" s="253" t="s">
        <v>1051</v>
      </c>
      <c r="I79" s="255" t="s">
        <v>1052</v>
      </c>
      <c r="N79" s="286">
        <v>15039204094</v>
      </c>
      <c r="O79" s="287" t="s">
        <v>1391</v>
      </c>
      <c r="P79" s="286">
        <v>7260621219</v>
      </c>
      <c r="AK79" s="253" t="s">
        <v>1052</v>
      </c>
    </row>
    <row r="80" spans="5:37" ht="15" customHeight="1">
      <c r="E80" s="254" t="s">
        <v>594</v>
      </c>
      <c r="F80" s="253" t="s">
        <v>1054</v>
      </c>
      <c r="I80" s="255" t="s">
        <v>1055</v>
      </c>
      <c r="N80" s="286">
        <v>15039204048</v>
      </c>
      <c r="O80" s="287" t="s">
        <v>1159</v>
      </c>
      <c r="P80" s="286">
        <v>834320632</v>
      </c>
      <c r="AK80" s="253" t="s">
        <v>1055</v>
      </c>
    </row>
    <row r="81" spans="5:37" ht="15" customHeight="1">
      <c r="E81" s="254" t="s">
        <v>570</v>
      </c>
      <c r="F81" s="253" t="s">
        <v>1057</v>
      </c>
      <c r="I81" s="255" t="s">
        <v>1058</v>
      </c>
      <c r="N81" s="286">
        <v>15039201028</v>
      </c>
      <c r="O81" s="287" t="s">
        <v>602</v>
      </c>
      <c r="P81" s="286">
        <v>7057850633</v>
      </c>
      <c r="AK81" s="253" t="s">
        <v>1058</v>
      </c>
    </row>
    <row r="82" spans="5:37" ht="15" customHeight="1">
      <c r="E82" s="254" t="s">
        <v>570</v>
      </c>
      <c r="F82" s="253" t="s">
        <v>1060</v>
      </c>
      <c r="I82" s="255" t="s">
        <v>508</v>
      </c>
      <c r="N82" s="286">
        <v>15039201029</v>
      </c>
      <c r="O82" s="287" t="s">
        <v>1083</v>
      </c>
      <c r="P82" s="286">
        <v>3502041217</v>
      </c>
      <c r="AK82" s="253" t="s">
        <v>508</v>
      </c>
    </row>
    <row r="83" spans="5:37" ht="15" customHeight="1">
      <c r="E83" s="254" t="s">
        <v>594</v>
      </c>
      <c r="F83" s="253" t="s">
        <v>1061</v>
      </c>
      <c r="I83" s="255" t="s">
        <v>1062</v>
      </c>
      <c r="N83" s="286">
        <v>15026201004</v>
      </c>
      <c r="O83" s="287" t="s">
        <v>1053</v>
      </c>
      <c r="P83" s="286">
        <v>80001290644</v>
      </c>
      <c r="AK83" s="253" t="s">
        <v>1062</v>
      </c>
    </row>
    <row r="84" spans="5:37" ht="15" customHeight="1">
      <c r="E84" s="254" t="s">
        <v>552</v>
      </c>
      <c r="F84" s="253" t="s">
        <v>1064</v>
      </c>
      <c r="I84" s="255" t="s">
        <v>1065</v>
      </c>
      <c r="N84" s="286">
        <v>15026201003</v>
      </c>
      <c r="O84" s="287" t="s">
        <v>1056</v>
      </c>
      <c r="P84" s="286">
        <v>86690625</v>
      </c>
      <c r="AK84" s="253" t="s">
        <v>1065</v>
      </c>
    </row>
    <row r="85" spans="5:37" ht="15" customHeight="1">
      <c r="E85" s="254" t="s">
        <v>561</v>
      </c>
      <c r="F85" s="253" t="s">
        <v>1066</v>
      </c>
      <c r="I85" s="255" t="s">
        <v>1067</v>
      </c>
      <c r="N85" s="286">
        <v>15026201002</v>
      </c>
      <c r="O85" s="287" t="s">
        <v>1059</v>
      </c>
      <c r="P85" s="286">
        <v>80004270619</v>
      </c>
      <c r="AK85" s="253" t="s">
        <v>1067</v>
      </c>
    </row>
    <row r="86" spans="5:37" ht="15" customHeight="1">
      <c r="E86" s="254" t="s">
        <v>552</v>
      </c>
      <c r="F86" s="253" t="s">
        <v>1069</v>
      </c>
      <c r="I86" s="255" t="s">
        <v>1070</v>
      </c>
      <c r="N86" s="286">
        <v>15026201001</v>
      </c>
      <c r="O86" s="287" t="s">
        <v>471</v>
      </c>
      <c r="P86" s="286">
        <v>8001490633</v>
      </c>
      <c r="AK86" s="253" t="s">
        <v>1070</v>
      </c>
    </row>
    <row r="87" spans="5:37" ht="15" customHeight="1">
      <c r="E87" s="254" t="s">
        <v>594</v>
      </c>
      <c r="F87" s="253" t="s">
        <v>1071</v>
      </c>
      <c r="I87" s="255" t="s">
        <v>1072</v>
      </c>
      <c r="N87" s="286">
        <v>15026201005</v>
      </c>
      <c r="O87" s="287" t="s">
        <v>1063</v>
      </c>
      <c r="P87" s="286">
        <v>80003090653</v>
      </c>
      <c r="AK87" s="253" t="s">
        <v>1072</v>
      </c>
    </row>
    <row r="88" spans="5:37" ht="15" customHeight="1">
      <c r="E88" s="254" t="s">
        <v>552</v>
      </c>
      <c r="F88" s="253" t="s">
        <v>1073</v>
      </c>
      <c r="I88" s="255" t="s">
        <v>1074</v>
      </c>
      <c r="N88" s="286">
        <v>15039103013</v>
      </c>
      <c r="O88" s="287" t="s">
        <v>1087</v>
      </c>
      <c r="P88" s="286">
        <v>4378020632</v>
      </c>
      <c r="AK88" s="253" t="s">
        <v>1074</v>
      </c>
    </row>
    <row r="89" spans="5:37" ht="15" customHeight="1">
      <c r="E89" s="254" t="s">
        <v>561</v>
      </c>
      <c r="F89" s="253" t="s">
        <v>1075</v>
      </c>
      <c r="I89" s="255" t="s">
        <v>1076</v>
      </c>
      <c r="N89" s="286">
        <v>15039201030</v>
      </c>
      <c r="O89" s="287" t="s">
        <v>1092</v>
      </c>
      <c r="P89" s="286">
        <v>5888670634</v>
      </c>
      <c r="AK89" s="253" t="s">
        <v>1076</v>
      </c>
    </row>
    <row r="90" spans="5:37" ht="15" customHeight="1">
      <c r="E90" s="254" t="s">
        <v>561</v>
      </c>
      <c r="F90" s="253" t="s">
        <v>1077</v>
      </c>
      <c r="I90" s="255" t="s">
        <v>1078</v>
      </c>
      <c r="N90" s="286">
        <v>15021204087</v>
      </c>
      <c r="O90" s="287" t="s">
        <v>1373</v>
      </c>
      <c r="P90" s="286">
        <v>2758730655</v>
      </c>
      <c r="AK90" s="253" t="s">
        <v>1078</v>
      </c>
    </row>
    <row r="91" spans="5:37" ht="15" customHeight="1">
      <c r="E91" s="254" t="s">
        <v>594</v>
      </c>
      <c r="F91" s="253" t="s">
        <v>1079</v>
      </c>
      <c r="I91" s="255" t="s">
        <v>1080</v>
      </c>
      <c r="N91" s="286">
        <v>15039204052</v>
      </c>
      <c r="O91" s="287" t="s">
        <v>1163</v>
      </c>
      <c r="P91" s="286">
        <v>7692370633</v>
      </c>
      <c r="AK91" s="253" t="s">
        <v>1080</v>
      </c>
    </row>
    <row r="92" spans="5:37" ht="15" customHeight="1">
      <c r="E92" s="254" t="s">
        <v>552</v>
      </c>
      <c r="F92" s="253" t="s">
        <v>1081</v>
      </c>
      <c r="I92" s="255" t="s">
        <v>1082</v>
      </c>
      <c r="N92" s="286">
        <v>15039203024</v>
      </c>
      <c r="O92" s="287" t="s">
        <v>1288</v>
      </c>
      <c r="P92" s="286">
        <v>1346480625</v>
      </c>
      <c r="AK92" s="253" t="s">
        <v>1082</v>
      </c>
    </row>
    <row r="93" spans="5:37" ht="15" customHeight="1">
      <c r="E93" s="254" t="s">
        <v>552</v>
      </c>
      <c r="F93" s="253" t="s">
        <v>1085</v>
      </c>
      <c r="I93" s="255" t="s">
        <v>1086</v>
      </c>
      <c r="N93" s="286">
        <v>15039204025</v>
      </c>
      <c r="O93" s="287" t="s">
        <v>752</v>
      </c>
      <c r="P93" s="286">
        <v>4488070659</v>
      </c>
      <c r="AK93" s="253" t="s">
        <v>1086</v>
      </c>
    </row>
    <row r="94" spans="5:37" ht="15" customHeight="1">
      <c r="E94" s="254" t="s">
        <v>552</v>
      </c>
      <c r="F94" s="253" t="s">
        <v>1088</v>
      </c>
      <c r="I94" s="255" t="s">
        <v>1089</v>
      </c>
      <c r="N94" s="286">
        <v>15039103019</v>
      </c>
      <c r="O94" s="287" t="s">
        <v>1068</v>
      </c>
      <c r="P94" s="286">
        <v>4532710631</v>
      </c>
      <c r="AK94" s="253" t="s">
        <v>1089</v>
      </c>
    </row>
    <row r="95" spans="5:37" ht="15" customHeight="1">
      <c r="E95" s="254" t="s">
        <v>552</v>
      </c>
      <c r="F95" s="253" t="s">
        <v>1090</v>
      </c>
      <c r="I95" s="255" t="s">
        <v>1091</v>
      </c>
      <c r="N95" s="286">
        <v>15039103018</v>
      </c>
      <c r="O95" s="287" t="s">
        <v>1392</v>
      </c>
      <c r="P95" s="286">
        <v>6629110633</v>
      </c>
      <c r="AK95" s="253" t="s">
        <v>1091</v>
      </c>
    </row>
    <row r="96" spans="5:37" ht="15" customHeight="1">
      <c r="E96" s="254" t="s">
        <v>570</v>
      </c>
      <c r="F96" s="253" t="s">
        <v>1093</v>
      </c>
      <c r="I96" s="255" t="s">
        <v>1094</v>
      </c>
      <c r="N96" s="286">
        <v>15039203009</v>
      </c>
      <c r="O96" s="287" t="s">
        <v>1282</v>
      </c>
      <c r="P96" s="286">
        <v>3556041212</v>
      </c>
      <c r="AK96" s="253" t="s">
        <v>1094</v>
      </c>
    </row>
    <row r="97" spans="5:37" ht="15" customHeight="1">
      <c r="E97" s="254" t="s">
        <v>594</v>
      </c>
      <c r="F97" s="253" t="s">
        <v>1095</v>
      </c>
      <c r="I97" s="255" t="s">
        <v>1096</v>
      </c>
      <c r="N97" s="286">
        <v>15021201028</v>
      </c>
      <c r="O97" s="287" t="s">
        <v>1108</v>
      </c>
      <c r="P97" s="286">
        <v>3502790656</v>
      </c>
      <c r="AK97" s="253" t="s">
        <v>1096</v>
      </c>
    </row>
    <row r="98" spans="5:37" ht="15" customHeight="1">
      <c r="E98" s="254" t="s">
        <v>570</v>
      </c>
      <c r="F98" s="253" t="s">
        <v>1097</v>
      </c>
      <c r="I98" s="255" t="s">
        <v>1098</v>
      </c>
      <c r="N98" s="286">
        <v>15039201003</v>
      </c>
      <c r="O98" s="287" t="s">
        <v>1110</v>
      </c>
      <c r="P98" s="286">
        <v>1755110648</v>
      </c>
      <c r="AK98" s="253" t="s">
        <v>1098</v>
      </c>
    </row>
    <row r="99" spans="5:37" ht="15" customHeight="1">
      <c r="E99" s="254" t="s">
        <v>636</v>
      </c>
      <c r="F99" s="253" t="s">
        <v>1099</v>
      </c>
      <c r="I99" s="255" t="s">
        <v>1100</v>
      </c>
      <c r="N99" s="286">
        <v>15021201005</v>
      </c>
      <c r="O99" s="287" t="s">
        <v>1329</v>
      </c>
      <c r="P99" s="286">
        <v>182790659</v>
      </c>
      <c r="AK99" s="253" t="s">
        <v>1100</v>
      </c>
    </row>
    <row r="100" spans="5:37" ht="15" customHeight="1">
      <c r="E100" s="254" t="s">
        <v>570</v>
      </c>
      <c r="F100" s="253" t="s">
        <v>1101</v>
      </c>
      <c r="I100" s="255" t="s">
        <v>1102</v>
      </c>
      <c r="N100" s="286">
        <v>15022202005</v>
      </c>
      <c r="O100" s="287" t="s">
        <v>1393</v>
      </c>
      <c r="P100" s="286">
        <v>80000830648</v>
      </c>
      <c r="AK100" s="253" t="s">
        <v>1102</v>
      </c>
    </row>
    <row r="101" spans="5:37" ht="15" customHeight="1">
      <c r="E101" s="254" t="s">
        <v>561</v>
      </c>
      <c r="F101" s="253" t="s">
        <v>1103</v>
      </c>
      <c r="I101" s="255" t="s">
        <v>1104</v>
      </c>
      <c r="N101" s="286">
        <v>15022202003</v>
      </c>
      <c r="O101" s="287" t="s">
        <v>1254</v>
      </c>
      <c r="P101" s="286">
        <v>80003310622</v>
      </c>
      <c r="AK101" s="253" t="s">
        <v>1104</v>
      </c>
    </row>
    <row r="102" spans="5:37" ht="15" customHeight="1">
      <c r="E102" s="254" t="s">
        <v>552</v>
      </c>
      <c r="F102" s="253" t="s">
        <v>1105</v>
      </c>
      <c r="I102" s="255" t="s">
        <v>510</v>
      </c>
      <c r="N102" s="286">
        <v>15022202004</v>
      </c>
      <c r="O102" s="287" t="s">
        <v>1255</v>
      </c>
      <c r="P102" s="286">
        <v>80005370616</v>
      </c>
      <c r="AK102" s="253" t="s">
        <v>510</v>
      </c>
    </row>
    <row r="103" spans="5:16" ht="15" customHeight="1">
      <c r="E103" s="254" t="s">
        <v>561</v>
      </c>
      <c r="F103" s="253" t="s">
        <v>1106</v>
      </c>
      <c r="N103" s="286">
        <v>15022202001</v>
      </c>
      <c r="O103" s="287" t="s">
        <v>1248</v>
      </c>
      <c r="P103" s="286">
        <v>80045420637</v>
      </c>
    </row>
    <row r="104" spans="5:16" ht="15" customHeight="1">
      <c r="E104" s="254" t="s">
        <v>561</v>
      </c>
      <c r="F104" s="253" t="s">
        <v>1107</v>
      </c>
      <c r="N104" s="286">
        <v>15022202002</v>
      </c>
      <c r="O104" s="287" t="s">
        <v>1253</v>
      </c>
      <c r="P104" s="286">
        <v>80018510653</v>
      </c>
    </row>
    <row r="105" spans="5:16" ht="15" customHeight="1">
      <c r="E105" s="254" t="s">
        <v>561</v>
      </c>
      <c r="F105" s="253" t="s">
        <v>1109</v>
      </c>
      <c r="N105" s="286">
        <v>15021104008</v>
      </c>
      <c r="O105" s="287" t="s">
        <v>1234</v>
      </c>
      <c r="P105" s="286">
        <v>80004250611</v>
      </c>
    </row>
    <row r="106" spans="5:16" ht="15" customHeight="1">
      <c r="E106" s="254" t="s">
        <v>552</v>
      </c>
      <c r="F106" s="253" t="s">
        <v>1111</v>
      </c>
      <c r="N106" s="286">
        <v>15021104010</v>
      </c>
      <c r="O106" s="287" t="s">
        <v>1236</v>
      </c>
      <c r="P106" s="286">
        <v>83000850616</v>
      </c>
    </row>
    <row r="107" spans="5:16" ht="15" customHeight="1">
      <c r="E107" s="254" t="s">
        <v>552</v>
      </c>
      <c r="F107" s="253" t="s">
        <v>1112</v>
      </c>
      <c r="N107" s="286">
        <v>15021104006</v>
      </c>
      <c r="O107" s="287" t="s">
        <v>1232</v>
      </c>
      <c r="P107" s="286">
        <v>80015780630</v>
      </c>
    </row>
    <row r="108" spans="5:16" ht="15" customHeight="1">
      <c r="E108" s="254" t="s">
        <v>561</v>
      </c>
      <c r="F108" s="253" t="s">
        <v>1113</v>
      </c>
      <c r="N108" s="286">
        <v>15021104004</v>
      </c>
      <c r="O108" s="287" t="s">
        <v>1230</v>
      </c>
      <c r="P108" s="286">
        <v>80000590655</v>
      </c>
    </row>
    <row r="109" spans="5:16" ht="15" customHeight="1">
      <c r="E109" s="254" t="s">
        <v>570</v>
      </c>
      <c r="F109" s="253" t="s">
        <v>1114</v>
      </c>
      <c r="N109" s="286">
        <v>15021104009</v>
      </c>
      <c r="O109" s="287" t="s">
        <v>1235</v>
      </c>
      <c r="P109" s="286">
        <v>80009450653</v>
      </c>
    </row>
    <row r="110" spans="5:16" ht="15" customHeight="1">
      <c r="E110" s="254" t="s">
        <v>552</v>
      </c>
      <c r="F110" s="253" t="s">
        <v>1115</v>
      </c>
      <c r="N110" s="286">
        <v>15021104011</v>
      </c>
      <c r="O110" s="287" t="s">
        <v>1237</v>
      </c>
      <c r="P110" s="286">
        <v>81000270652</v>
      </c>
    </row>
    <row r="111" spans="5:16" ht="15" customHeight="1">
      <c r="E111" s="254" t="s">
        <v>561</v>
      </c>
      <c r="F111" s="253" t="s">
        <v>1116</v>
      </c>
      <c r="N111" s="286">
        <v>15021104005</v>
      </c>
      <c r="O111" s="287" t="s">
        <v>1231</v>
      </c>
      <c r="P111" s="286">
        <v>80015070636</v>
      </c>
    </row>
    <row r="112" spans="5:16" ht="15" customHeight="1">
      <c r="E112" s="254" t="s">
        <v>561</v>
      </c>
      <c r="F112" s="253" t="s">
        <v>1117</v>
      </c>
      <c r="N112" s="286">
        <v>15021104007</v>
      </c>
      <c r="O112" s="287" t="s">
        <v>1233</v>
      </c>
      <c r="P112" s="286">
        <v>82000610616</v>
      </c>
    </row>
    <row r="113" spans="5:16" ht="15" customHeight="1">
      <c r="E113" s="254" t="s">
        <v>594</v>
      </c>
      <c r="F113" s="253" t="s">
        <v>1118</v>
      </c>
      <c r="N113" s="286">
        <v>15021104003</v>
      </c>
      <c r="O113" s="287" t="s">
        <v>1229</v>
      </c>
      <c r="P113" s="286">
        <v>81001310648</v>
      </c>
    </row>
    <row r="114" spans="5:16" ht="15" customHeight="1">
      <c r="E114" s="254" t="s">
        <v>594</v>
      </c>
      <c r="F114" s="253" t="s">
        <v>1119</v>
      </c>
      <c r="N114" s="286">
        <v>15021104001</v>
      </c>
      <c r="O114" s="287" t="s">
        <v>1228</v>
      </c>
      <c r="P114" s="286">
        <v>83002270656</v>
      </c>
    </row>
    <row r="115" spans="5:16" ht="15" customHeight="1">
      <c r="E115" s="254" t="s">
        <v>552</v>
      </c>
      <c r="F115" s="253" t="s">
        <v>1120</v>
      </c>
      <c r="N115" s="286">
        <v>15021201006</v>
      </c>
      <c r="O115" s="287" t="s">
        <v>1240</v>
      </c>
      <c r="P115" s="286">
        <v>317680650</v>
      </c>
    </row>
    <row r="116" spans="5:16" ht="15" customHeight="1">
      <c r="E116" s="254" t="s">
        <v>552</v>
      </c>
      <c r="F116" s="253" t="s">
        <v>1121</v>
      </c>
      <c r="N116" s="286">
        <v>15019204076</v>
      </c>
      <c r="O116" s="287" t="s">
        <v>1374</v>
      </c>
      <c r="P116" s="286">
        <v>80103900637</v>
      </c>
    </row>
    <row r="117" spans="5:16" ht="15" customHeight="1">
      <c r="E117" s="254" t="s">
        <v>552</v>
      </c>
      <c r="F117" s="253" t="s">
        <v>1122</v>
      </c>
      <c r="N117" s="286">
        <v>15021201020</v>
      </c>
      <c r="O117" s="287" t="s">
        <v>1394</v>
      </c>
      <c r="P117" s="286">
        <v>80024840631</v>
      </c>
    </row>
    <row r="118" spans="5:16" ht="15" customHeight="1">
      <c r="E118" s="254" t="s">
        <v>570</v>
      </c>
      <c r="F118" s="253" t="s">
        <v>1123</v>
      </c>
      <c r="N118" s="286">
        <v>15021204049</v>
      </c>
      <c r="O118" s="287" t="s">
        <v>1160</v>
      </c>
      <c r="P118" s="286">
        <v>80101860635</v>
      </c>
    </row>
    <row r="119" spans="5:16" ht="15" customHeight="1">
      <c r="E119" s="254" t="s">
        <v>570</v>
      </c>
      <c r="F119" s="253" t="s">
        <v>1124</v>
      </c>
      <c r="N119" s="286">
        <v>15021204053</v>
      </c>
      <c r="O119" s="287" t="s">
        <v>1164</v>
      </c>
      <c r="P119" s="286">
        <v>1318410634</v>
      </c>
    </row>
    <row r="120" spans="5:16" ht="15" customHeight="1">
      <c r="E120" s="254" t="s">
        <v>552</v>
      </c>
      <c r="F120" s="253" t="s">
        <v>1125</v>
      </c>
      <c r="N120" s="286">
        <v>15021201007</v>
      </c>
      <c r="O120" s="287" t="s">
        <v>1241</v>
      </c>
      <c r="P120" s="286">
        <v>3151600651</v>
      </c>
    </row>
    <row r="121" spans="5:16" ht="15" customHeight="1">
      <c r="E121" s="254" t="s">
        <v>570</v>
      </c>
      <c r="F121" s="253" t="s">
        <v>1126</v>
      </c>
      <c r="N121" s="286">
        <v>15021204050</v>
      </c>
      <c r="O121" s="287" t="s">
        <v>1161</v>
      </c>
      <c r="P121" s="286">
        <v>91005250641</v>
      </c>
    </row>
    <row r="122" spans="5:16" ht="15" customHeight="1">
      <c r="E122" s="254" t="s">
        <v>594</v>
      </c>
      <c r="F122" s="253" t="s">
        <v>1127</v>
      </c>
      <c r="N122" s="286">
        <v>15021204055</v>
      </c>
      <c r="O122" s="287" t="s">
        <v>1166</v>
      </c>
      <c r="P122" s="286">
        <v>92062640641</v>
      </c>
    </row>
    <row r="123" spans="5:16" ht="15" customHeight="1">
      <c r="E123" s="254" t="s">
        <v>636</v>
      </c>
      <c r="F123" s="253" t="s">
        <v>1128</v>
      </c>
      <c r="N123" s="286">
        <v>15021201027</v>
      </c>
      <c r="O123" s="287" t="s">
        <v>1245</v>
      </c>
      <c r="P123" s="286">
        <v>95068720655</v>
      </c>
    </row>
    <row r="124" spans="5:16" ht="15" customHeight="1">
      <c r="E124" s="254" t="s">
        <v>570</v>
      </c>
      <c r="F124" s="253" t="s">
        <v>1129</v>
      </c>
      <c r="N124" s="286">
        <v>15039204016</v>
      </c>
      <c r="O124" s="287" t="s">
        <v>472</v>
      </c>
      <c r="P124" s="286">
        <v>939200622</v>
      </c>
    </row>
    <row r="125" spans="5:16" ht="15" customHeight="1">
      <c r="E125" s="254" t="s">
        <v>561</v>
      </c>
      <c r="F125" s="253" t="s">
        <v>1130</v>
      </c>
      <c r="N125" s="286">
        <v>15021201009</v>
      </c>
      <c r="O125" s="287" t="s">
        <v>1242</v>
      </c>
      <c r="P125" s="286">
        <v>3406400659</v>
      </c>
    </row>
    <row r="126" spans="5:16" ht="15" customHeight="1">
      <c r="E126" s="254" t="s">
        <v>552</v>
      </c>
      <c r="F126" s="253" t="s">
        <v>1131</v>
      </c>
      <c r="N126" s="286">
        <v>15021201003</v>
      </c>
      <c r="O126" s="287" t="s">
        <v>1238</v>
      </c>
      <c r="P126" s="286">
        <v>100070614</v>
      </c>
    </row>
    <row r="127" spans="5:16" ht="15" customHeight="1">
      <c r="E127" s="254" t="s">
        <v>561</v>
      </c>
      <c r="F127" s="253" t="s">
        <v>1132</v>
      </c>
      <c r="N127" s="286">
        <v>15021201004</v>
      </c>
      <c r="O127" s="287" t="s">
        <v>1239</v>
      </c>
      <c r="P127" s="286">
        <v>95000950634</v>
      </c>
    </row>
    <row r="128" spans="5:16" ht="15" customHeight="1">
      <c r="E128" s="254" t="s">
        <v>570</v>
      </c>
      <c r="F128" s="253" t="s">
        <v>1133</v>
      </c>
      <c r="N128" s="286">
        <v>15021201015</v>
      </c>
      <c r="O128" s="287" t="s">
        <v>1395</v>
      </c>
      <c r="P128" s="286">
        <v>92020770647</v>
      </c>
    </row>
    <row r="129" spans="5:16" ht="15" customHeight="1">
      <c r="E129" s="254" t="s">
        <v>570</v>
      </c>
      <c r="F129" s="253" t="s">
        <v>1134</v>
      </c>
      <c r="N129" s="286">
        <v>15021204075</v>
      </c>
      <c r="O129" s="287" t="s">
        <v>1375</v>
      </c>
      <c r="P129" s="286">
        <v>2416480651</v>
      </c>
    </row>
    <row r="130" spans="5:16" ht="15" customHeight="1">
      <c r="E130" s="254" t="s">
        <v>636</v>
      </c>
      <c r="F130" s="253" t="s">
        <v>1135</v>
      </c>
      <c r="N130" s="286">
        <v>15021201008</v>
      </c>
      <c r="O130" s="287" t="s">
        <v>1396</v>
      </c>
      <c r="P130" s="286">
        <v>93007900652</v>
      </c>
    </row>
    <row r="131" spans="5:16" ht="15" customHeight="1">
      <c r="E131" s="254" t="s">
        <v>636</v>
      </c>
      <c r="F131" s="253" t="s">
        <v>1136</v>
      </c>
      <c r="N131" s="286">
        <v>15021101001</v>
      </c>
      <c r="O131" s="287" t="s">
        <v>1187</v>
      </c>
      <c r="P131" s="286">
        <v>4139240636</v>
      </c>
    </row>
    <row r="132" spans="5:16" ht="15" customHeight="1">
      <c r="E132" s="254" t="s">
        <v>636</v>
      </c>
      <c r="F132" s="253" t="s">
        <v>1137</v>
      </c>
      <c r="N132" s="286">
        <v>15041204074</v>
      </c>
      <c r="O132" s="287" t="s">
        <v>1376</v>
      </c>
      <c r="P132" s="286">
        <v>1812480745</v>
      </c>
    </row>
    <row r="133" spans="5:16" ht="15" customHeight="1">
      <c r="E133" s="254" t="s">
        <v>636</v>
      </c>
      <c r="F133" s="253" t="s">
        <v>1138</v>
      </c>
      <c r="N133" s="286">
        <v>15021204054</v>
      </c>
      <c r="O133" s="287" t="s">
        <v>1165</v>
      </c>
      <c r="P133" s="286">
        <v>6844620630</v>
      </c>
    </row>
    <row r="134" spans="5:16" ht="15" customHeight="1">
      <c r="E134" s="254" t="s">
        <v>594</v>
      </c>
      <c r="F134" s="253" t="s">
        <v>1139</v>
      </c>
      <c r="N134" s="286">
        <v>15021201018</v>
      </c>
      <c r="O134" s="287" t="s">
        <v>1244</v>
      </c>
      <c r="P134" s="286">
        <v>6848110638</v>
      </c>
    </row>
    <row r="135" spans="5:16" ht="15" customHeight="1">
      <c r="E135" s="254" t="s">
        <v>570</v>
      </c>
      <c r="F135" s="253" t="s">
        <v>1140</v>
      </c>
      <c r="N135" s="286">
        <v>15021104002</v>
      </c>
      <c r="O135" s="287" t="s">
        <v>603</v>
      </c>
      <c r="P135" s="286">
        <v>80021580651</v>
      </c>
    </row>
    <row r="136" spans="5:16" ht="15" customHeight="1">
      <c r="E136" s="254" t="s">
        <v>636</v>
      </c>
      <c r="F136" s="253" t="s">
        <v>1141</v>
      </c>
      <c r="N136" s="286">
        <v>15021204051</v>
      </c>
      <c r="O136" s="287" t="s">
        <v>1162</v>
      </c>
      <c r="P136" s="286">
        <v>5577421216</v>
      </c>
    </row>
    <row r="137" spans="5:16" ht="15" customHeight="1">
      <c r="E137" s="254" t="s">
        <v>570</v>
      </c>
      <c r="F137" s="253" t="s">
        <v>1142</v>
      </c>
      <c r="N137" s="286">
        <v>15039203022</v>
      </c>
      <c r="O137" s="287" t="s">
        <v>1287</v>
      </c>
      <c r="P137" s="286">
        <v>3564090656</v>
      </c>
    </row>
    <row r="138" spans="5:16" ht="15" customHeight="1">
      <c r="E138" s="254" t="s">
        <v>570</v>
      </c>
      <c r="F138" s="253" t="s">
        <v>1143</v>
      </c>
      <c r="N138" s="286">
        <v>15039201002</v>
      </c>
      <c r="O138" s="287" t="s">
        <v>1328</v>
      </c>
      <c r="P138" s="286">
        <v>1569570631</v>
      </c>
    </row>
    <row r="139" spans="5:16" ht="15" customHeight="1">
      <c r="E139" s="254" t="s">
        <v>552</v>
      </c>
      <c r="F139" s="253" t="s">
        <v>1144</v>
      </c>
      <c r="N139" s="286">
        <v>15039204081</v>
      </c>
      <c r="O139" s="287" t="s">
        <v>1377</v>
      </c>
      <c r="P139" s="286">
        <v>5905391214</v>
      </c>
    </row>
    <row r="140" spans="5:16" ht="15" customHeight="1">
      <c r="E140" s="254" t="s">
        <v>570</v>
      </c>
      <c r="F140" s="253" t="s">
        <v>1145</v>
      </c>
      <c r="N140" s="286">
        <v>15039201081</v>
      </c>
      <c r="O140" s="287" t="s">
        <v>1194</v>
      </c>
      <c r="P140" s="286">
        <v>3995660655</v>
      </c>
    </row>
    <row r="141" spans="5:16" ht="15" customHeight="1">
      <c r="E141" s="254" t="s">
        <v>636</v>
      </c>
      <c r="F141" s="253" t="s">
        <v>1146</v>
      </c>
      <c r="N141" s="286">
        <v>15039204021</v>
      </c>
      <c r="O141" s="287" t="s">
        <v>753</v>
      </c>
      <c r="P141" s="286">
        <v>4861130658</v>
      </c>
    </row>
    <row r="142" spans="5:16" ht="15" customHeight="1">
      <c r="E142" s="254" t="s">
        <v>570</v>
      </c>
      <c r="F142" s="253" t="s">
        <v>1147</v>
      </c>
      <c r="N142" s="286">
        <v>15039204031</v>
      </c>
      <c r="O142" s="287" t="s">
        <v>754</v>
      </c>
      <c r="P142" s="286">
        <v>4773540655</v>
      </c>
    </row>
    <row r="143" spans="5:16" ht="15" customHeight="1">
      <c r="E143" s="254" t="s">
        <v>561</v>
      </c>
      <c r="F143" s="253" t="s">
        <v>1148</v>
      </c>
      <c r="N143" s="286">
        <v>15039204056</v>
      </c>
      <c r="O143" s="287" t="s">
        <v>1167</v>
      </c>
      <c r="P143" s="286">
        <v>3182480610</v>
      </c>
    </row>
    <row r="144" spans="5:16" ht="15" customHeight="1">
      <c r="E144" s="254" t="s">
        <v>636</v>
      </c>
      <c r="F144" s="253" t="s">
        <v>1149</v>
      </c>
      <c r="N144" s="286">
        <v>15039201103</v>
      </c>
      <c r="O144" s="287" t="s">
        <v>1330</v>
      </c>
      <c r="P144" s="286">
        <v>4633491214</v>
      </c>
    </row>
    <row r="145" spans="5:16" ht="15" customHeight="1">
      <c r="E145" s="254" t="s">
        <v>594</v>
      </c>
      <c r="F145" s="253" t="s">
        <v>1150</v>
      </c>
      <c r="N145" s="286">
        <v>15039101003</v>
      </c>
      <c r="O145" s="287" t="s">
        <v>1397</v>
      </c>
      <c r="P145" s="286">
        <v>292210630</v>
      </c>
    </row>
    <row r="146" spans="5:16" ht="15" customHeight="1">
      <c r="E146" s="254" t="s">
        <v>552</v>
      </c>
      <c r="F146" s="253" t="s">
        <v>1185</v>
      </c>
      <c r="N146" s="286">
        <v>15021204059</v>
      </c>
      <c r="O146" s="287" t="s">
        <v>1170</v>
      </c>
      <c r="P146" s="286">
        <v>95057710634</v>
      </c>
    </row>
    <row r="147" spans="5:16" ht="15" customHeight="1">
      <c r="E147" s="254" t="s">
        <v>552</v>
      </c>
      <c r="F147" s="253" t="s">
        <v>1186</v>
      </c>
      <c r="N147" s="286">
        <v>15021204060</v>
      </c>
      <c r="O147" s="287" t="s">
        <v>1171</v>
      </c>
      <c r="P147" s="286">
        <v>96019470630</v>
      </c>
    </row>
    <row r="148" spans="5:16" ht="15" customHeight="1">
      <c r="E148" s="254" t="s">
        <v>594</v>
      </c>
      <c r="F148" s="253" t="s">
        <v>1188</v>
      </c>
      <c r="N148" s="286">
        <v>15021204061</v>
      </c>
      <c r="O148" s="287" t="s">
        <v>1172</v>
      </c>
      <c r="P148" s="286">
        <v>91006170616</v>
      </c>
    </row>
    <row r="149" spans="5:16" ht="15" customHeight="1">
      <c r="E149" s="254" t="s">
        <v>570</v>
      </c>
      <c r="F149" s="253" t="s">
        <v>1189</v>
      </c>
      <c r="N149" s="286">
        <v>15021204062</v>
      </c>
      <c r="O149" s="287" t="s">
        <v>1173</v>
      </c>
      <c r="P149" s="286">
        <v>90055990635</v>
      </c>
    </row>
    <row r="150" spans="5:16" ht="15" customHeight="1">
      <c r="E150" s="254" t="s">
        <v>594</v>
      </c>
      <c r="F150" s="253" t="s">
        <v>1190</v>
      </c>
      <c r="N150" s="286">
        <v>15021204057</v>
      </c>
      <c r="O150" s="287" t="s">
        <v>1168</v>
      </c>
      <c r="P150" s="286">
        <v>92053140643</v>
      </c>
    </row>
    <row r="151" spans="5:16" ht="15" customHeight="1">
      <c r="E151" s="254" t="s">
        <v>594</v>
      </c>
      <c r="F151" s="253" t="s">
        <v>1191</v>
      </c>
      <c r="N151" s="286">
        <v>15021204063</v>
      </c>
      <c r="O151" s="287" t="s">
        <v>1174</v>
      </c>
      <c r="P151" s="286">
        <v>92034300621</v>
      </c>
    </row>
    <row r="152" spans="5:16" ht="15" customHeight="1">
      <c r="E152" s="254" t="s">
        <v>561</v>
      </c>
      <c r="F152" s="253" t="s">
        <v>1192</v>
      </c>
      <c r="N152" s="286">
        <v>15021204058</v>
      </c>
      <c r="O152" s="287" t="s">
        <v>1169</v>
      </c>
      <c r="P152" s="286">
        <v>92009220655</v>
      </c>
    </row>
    <row r="153" spans="5:16" ht="15" customHeight="1">
      <c r="E153" s="254" t="s">
        <v>570</v>
      </c>
      <c r="F153" s="253" t="s">
        <v>1193</v>
      </c>
      <c r="N153" s="286">
        <v>15021204064</v>
      </c>
      <c r="O153" s="287" t="s">
        <v>1175</v>
      </c>
      <c r="P153" s="286">
        <v>3151660614</v>
      </c>
    </row>
    <row r="154" spans="5:16" ht="15" customHeight="1">
      <c r="E154" s="254" t="s">
        <v>561</v>
      </c>
      <c r="F154" s="253" t="s">
        <v>1195</v>
      </c>
      <c r="N154" s="286">
        <v>15019103004</v>
      </c>
      <c r="O154" s="287" t="s">
        <v>1198</v>
      </c>
      <c r="P154" s="286">
        <v>80004470649</v>
      </c>
    </row>
    <row r="155" spans="5:16" ht="15" customHeight="1">
      <c r="E155" s="254" t="s">
        <v>552</v>
      </c>
      <c r="F155" s="253" t="s">
        <v>1196</v>
      </c>
      <c r="N155" s="286">
        <v>15019103003</v>
      </c>
      <c r="O155" s="287" t="s">
        <v>1200</v>
      </c>
      <c r="P155" s="286">
        <v>80000770620</v>
      </c>
    </row>
    <row r="156" spans="5:16" ht="15" customHeight="1">
      <c r="E156" s="254" t="s">
        <v>636</v>
      </c>
      <c r="F156" s="253" t="s">
        <v>1197</v>
      </c>
      <c r="N156" s="286">
        <v>15019103002</v>
      </c>
      <c r="O156" s="287" t="s">
        <v>1202</v>
      </c>
      <c r="P156" s="286">
        <v>80004350619</v>
      </c>
    </row>
    <row r="157" spans="5:16" ht="15" customHeight="1">
      <c r="E157" s="254" t="s">
        <v>636</v>
      </c>
      <c r="F157" s="253" t="s">
        <v>1199</v>
      </c>
      <c r="N157" s="286">
        <v>15019103001</v>
      </c>
      <c r="O157" s="287" t="s">
        <v>1204</v>
      </c>
      <c r="P157" s="286">
        <v>80015290630</v>
      </c>
    </row>
    <row r="158" spans="5:16" ht="15" customHeight="1">
      <c r="E158" s="254" t="s">
        <v>570</v>
      </c>
      <c r="F158" s="253" t="s">
        <v>1201</v>
      </c>
      <c r="N158" s="286">
        <v>15019103005</v>
      </c>
      <c r="O158" s="287" t="s">
        <v>1206</v>
      </c>
      <c r="P158" s="286">
        <v>80019170655</v>
      </c>
    </row>
    <row r="159" spans="5:16" ht="15" customHeight="1">
      <c r="E159" s="254" t="s">
        <v>561</v>
      </c>
      <c r="F159" s="253" t="s">
        <v>1203</v>
      </c>
      <c r="N159" s="286">
        <v>15039201066</v>
      </c>
      <c r="O159" s="287" t="s">
        <v>1278</v>
      </c>
      <c r="P159" s="286">
        <v>2845980610</v>
      </c>
    </row>
    <row r="160" spans="5:16" ht="15" customHeight="1">
      <c r="E160" s="254" t="s">
        <v>570</v>
      </c>
      <c r="F160" s="253" t="s">
        <v>1205</v>
      </c>
      <c r="N160" s="286">
        <v>15039201067</v>
      </c>
      <c r="O160" s="287" t="s">
        <v>1210</v>
      </c>
      <c r="P160" s="286">
        <v>4120120656</v>
      </c>
    </row>
    <row r="161" spans="5:16" ht="15" customHeight="1">
      <c r="E161" s="254" t="s">
        <v>552</v>
      </c>
      <c r="F161" s="253" t="s">
        <v>1207</v>
      </c>
      <c r="N161" s="286">
        <v>15039204022</v>
      </c>
      <c r="O161" s="287" t="s">
        <v>755</v>
      </c>
      <c r="P161" s="286">
        <v>4692670658</v>
      </c>
    </row>
    <row r="162" spans="5:16" ht="15" customHeight="1">
      <c r="E162" s="254" t="s">
        <v>594</v>
      </c>
      <c r="F162" s="253" t="s">
        <v>1208</v>
      </c>
      <c r="N162" s="286">
        <v>15039103008</v>
      </c>
      <c r="O162" s="287" t="s">
        <v>1259</v>
      </c>
      <c r="P162" s="286">
        <v>4859651210</v>
      </c>
    </row>
    <row r="163" spans="5:16" ht="15" customHeight="1">
      <c r="E163" s="254" t="s">
        <v>570</v>
      </c>
      <c r="F163" s="253" t="s">
        <v>1209</v>
      </c>
      <c r="N163" s="286">
        <v>15039204023</v>
      </c>
      <c r="O163" s="287" t="s">
        <v>757</v>
      </c>
      <c r="P163" s="286">
        <v>4675760658</v>
      </c>
    </row>
    <row r="164" spans="5:16" ht="15" customHeight="1">
      <c r="E164" s="254" t="s">
        <v>570</v>
      </c>
      <c r="F164" s="253" t="s">
        <v>1211</v>
      </c>
      <c r="N164" s="286">
        <v>15039203025</v>
      </c>
      <c r="O164" s="287" t="s">
        <v>1213</v>
      </c>
      <c r="P164" s="286">
        <v>3854550658</v>
      </c>
    </row>
    <row r="165" spans="5:16" ht="15" customHeight="1">
      <c r="E165" s="254" t="s">
        <v>594</v>
      </c>
      <c r="F165" s="253" t="s">
        <v>1212</v>
      </c>
      <c r="N165" s="286">
        <v>15039201091</v>
      </c>
      <c r="O165" s="287" t="s">
        <v>1215</v>
      </c>
      <c r="P165" s="286">
        <v>7748590630</v>
      </c>
    </row>
    <row r="166" spans="5:16" ht="15" customHeight="1">
      <c r="E166" s="254" t="s">
        <v>570</v>
      </c>
      <c r="F166" s="253" t="s">
        <v>1214</v>
      </c>
      <c r="N166" s="286">
        <v>15039204093</v>
      </c>
      <c r="O166" s="287" t="s">
        <v>1398</v>
      </c>
      <c r="P166" s="286">
        <v>95058470634</v>
      </c>
    </row>
    <row r="167" spans="5:16" ht="15" customHeight="1">
      <c r="E167" s="254" t="s">
        <v>570</v>
      </c>
      <c r="F167" s="253" t="s">
        <v>1216</v>
      </c>
      <c r="N167" s="286">
        <v>15039204104</v>
      </c>
      <c r="O167" s="287" t="s">
        <v>1399</v>
      </c>
      <c r="P167" s="286">
        <v>95092030634</v>
      </c>
    </row>
    <row r="168" spans="5:16" ht="15" customHeight="1">
      <c r="E168" s="254" t="s">
        <v>561</v>
      </c>
      <c r="F168" s="253" t="s">
        <v>1217</v>
      </c>
      <c r="N168" s="286">
        <v>15039204099</v>
      </c>
      <c r="O168" s="287" t="s">
        <v>1400</v>
      </c>
      <c r="P168" s="286">
        <v>5400281217</v>
      </c>
    </row>
    <row r="169" spans="5:16" ht="15" customHeight="1">
      <c r="E169" s="254" t="s">
        <v>570</v>
      </c>
      <c r="F169" s="253" t="s">
        <v>1218</v>
      </c>
      <c r="N169" s="286">
        <v>15039204065</v>
      </c>
      <c r="O169" s="287" t="s">
        <v>1176</v>
      </c>
      <c r="P169" s="286">
        <v>4816570651</v>
      </c>
    </row>
    <row r="170" spans="5:16" ht="15" customHeight="1">
      <c r="E170" s="254" t="s">
        <v>552</v>
      </c>
      <c r="F170" s="253" t="s">
        <v>1220</v>
      </c>
      <c r="N170" s="286">
        <v>15039204098</v>
      </c>
      <c r="O170" s="287" t="s">
        <v>1401</v>
      </c>
      <c r="P170" s="286">
        <v>4953071216</v>
      </c>
    </row>
    <row r="171" spans="5:16" ht="15" customHeight="1">
      <c r="E171" s="254" t="s">
        <v>636</v>
      </c>
      <c r="F171" s="253" t="s">
        <v>1221</v>
      </c>
      <c r="N171" s="286">
        <v>15039102002</v>
      </c>
      <c r="O171" s="287" t="s">
        <v>1256</v>
      </c>
      <c r="P171" s="286">
        <v>95005580634</v>
      </c>
    </row>
    <row r="172" spans="5:16" ht="15" customHeight="1">
      <c r="E172" s="254" t="s">
        <v>594</v>
      </c>
      <c r="F172" s="253" t="s">
        <v>1222</v>
      </c>
      <c r="N172" s="286">
        <v>15039204106</v>
      </c>
      <c r="O172" s="287" t="s">
        <v>1402</v>
      </c>
      <c r="P172" s="286">
        <v>95152320636</v>
      </c>
    </row>
    <row r="173" spans="5:16" ht="15" customHeight="1">
      <c r="E173" s="254" t="s">
        <v>552</v>
      </c>
      <c r="F173" s="253" t="s">
        <v>29</v>
      </c>
      <c r="N173" s="286">
        <v>15039102004</v>
      </c>
      <c r="O173" s="287" t="s">
        <v>1257</v>
      </c>
      <c r="P173" s="286">
        <v>91006720634</v>
      </c>
    </row>
    <row r="174" spans="5:16" ht="15" customHeight="1">
      <c r="E174" s="254" t="s">
        <v>636</v>
      </c>
      <c r="F174" s="253" t="s">
        <v>30</v>
      </c>
      <c r="N174" s="286">
        <v>15039102006</v>
      </c>
      <c r="O174" s="287" t="s">
        <v>1258</v>
      </c>
      <c r="P174" s="286">
        <v>92035010625</v>
      </c>
    </row>
    <row r="175" spans="5:16" ht="15" customHeight="1">
      <c r="E175" s="254" t="s">
        <v>636</v>
      </c>
      <c r="F175" s="253" t="s">
        <v>32</v>
      </c>
      <c r="N175" s="286">
        <v>15039204039</v>
      </c>
      <c r="O175" s="287" t="s">
        <v>756</v>
      </c>
      <c r="P175" s="286">
        <v>911350635</v>
      </c>
    </row>
    <row r="176" spans="5:16" ht="15" customHeight="1">
      <c r="E176" s="254" t="s">
        <v>570</v>
      </c>
      <c r="F176" s="253" t="s">
        <v>33</v>
      </c>
      <c r="N176" s="286">
        <v>15039204100</v>
      </c>
      <c r="O176" s="287" t="s">
        <v>1403</v>
      </c>
      <c r="P176" s="286">
        <v>95104860630</v>
      </c>
    </row>
    <row r="177" spans="5:16" ht="15" customHeight="1">
      <c r="E177" s="254" t="s">
        <v>561</v>
      </c>
      <c r="F177" s="253" t="s">
        <v>35</v>
      </c>
      <c r="N177" s="286">
        <v>15039204095</v>
      </c>
      <c r="O177" s="287" t="s">
        <v>1404</v>
      </c>
      <c r="P177" s="286">
        <v>92026150638</v>
      </c>
    </row>
    <row r="178" spans="5:16" ht="15" customHeight="1">
      <c r="E178" s="254" t="s">
        <v>636</v>
      </c>
      <c r="F178" s="253" t="s">
        <v>37</v>
      </c>
      <c r="N178" s="286">
        <v>15039204101</v>
      </c>
      <c r="O178" s="287" t="s">
        <v>1405</v>
      </c>
      <c r="P178" s="286">
        <v>4870891217</v>
      </c>
    </row>
    <row r="179" spans="5:16" ht="15" customHeight="1">
      <c r="E179" s="254" t="s">
        <v>552</v>
      </c>
      <c r="F179" s="253" t="s">
        <v>38</v>
      </c>
      <c r="N179" s="286">
        <v>15039102005</v>
      </c>
      <c r="O179" s="287" t="s">
        <v>1219</v>
      </c>
      <c r="P179" s="286">
        <v>3918610654</v>
      </c>
    </row>
    <row r="180" spans="5:16" ht="15" customHeight="1">
      <c r="E180" s="254" t="s">
        <v>570</v>
      </c>
      <c r="F180" s="253" t="s">
        <v>40</v>
      </c>
      <c r="N180" s="286">
        <v>15039204066</v>
      </c>
      <c r="O180" s="287" t="s">
        <v>1177</v>
      </c>
      <c r="P180" s="286">
        <v>95108560657</v>
      </c>
    </row>
    <row r="181" spans="5:16" ht="15" customHeight="1">
      <c r="E181" s="254" t="s">
        <v>570</v>
      </c>
      <c r="F181" s="253" t="s">
        <v>41</v>
      </c>
      <c r="N181" s="286">
        <v>15039102001</v>
      </c>
      <c r="O181" s="287" t="s">
        <v>31</v>
      </c>
      <c r="P181" s="286">
        <v>299840637</v>
      </c>
    </row>
    <row r="182" spans="5:16" ht="15" customHeight="1">
      <c r="E182" s="254" t="s">
        <v>594</v>
      </c>
      <c r="F182" s="253" t="s">
        <v>43</v>
      </c>
      <c r="N182" s="286">
        <v>15039204097</v>
      </c>
      <c r="O182" s="287" t="s">
        <v>1406</v>
      </c>
      <c r="P182" s="286">
        <v>95092950658</v>
      </c>
    </row>
    <row r="183" spans="5:16" ht="15" customHeight="1">
      <c r="E183" s="254" t="s">
        <v>570</v>
      </c>
      <c r="F183" s="253" t="s">
        <v>45</v>
      </c>
      <c r="N183" s="286">
        <v>15039204003</v>
      </c>
      <c r="O183" s="287" t="s">
        <v>473</v>
      </c>
      <c r="P183" s="286">
        <v>4220790655</v>
      </c>
    </row>
    <row r="184" spans="5:16" ht="15" customHeight="1">
      <c r="E184" s="254" t="s">
        <v>636</v>
      </c>
      <c r="F184" s="253" t="s">
        <v>46</v>
      </c>
      <c r="N184" s="286">
        <v>15021204082</v>
      </c>
      <c r="O184" s="287" t="s">
        <v>1378</v>
      </c>
      <c r="P184" s="286">
        <v>92047200628</v>
      </c>
    </row>
    <row r="185" spans="5:16" ht="15" customHeight="1">
      <c r="E185" s="254" t="s">
        <v>636</v>
      </c>
      <c r="F185" s="253" t="s">
        <v>48</v>
      </c>
      <c r="N185" s="286">
        <v>15039203026</v>
      </c>
      <c r="O185" s="287" t="s">
        <v>1289</v>
      </c>
      <c r="P185" s="286">
        <v>9002710623</v>
      </c>
    </row>
    <row r="186" spans="5:16" ht="15" customHeight="1">
      <c r="E186" s="254" t="s">
        <v>594</v>
      </c>
      <c r="F186" s="253" t="s">
        <v>50</v>
      </c>
      <c r="N186" s="286">
        <v>15039201065</v>
      </c>
      <c r="O186" s="287" t="s">
        <v>1277</v>
      </c>
      <c r="P186" s="286">
        <v>4005321213</v>
      </c>
    </row>
    <row r="187" spans="5:16" ht="15" customHeight="1">
      <c r="E187" s="254" t="s">
        <v>552</v>
      </c>
      <c r="F187" s="253" t="s">
        <v>52</v>
      </c>
      <c r="N187" s="286">
        <v>15039101025</v>
      </c>
      <c r="O187" s="287" t="s">
        <v>34</v>
      </c>
      <c r="P187" s="286">
        <v>3166090633</v>
      </c>
    </row>
    <row r="188" spans="5:16" ht="15" customHeight="1">
      <c r="E188" s="254" t="s">
        <v>636</v>
      </c>
      <c r="F188" s="253" t="s">
        <v>54</v>
      </c>
      <c r="N188" s="286">
        <v>15039201007</v>
      </c>
      <c r="O188" s="287" t="s">
        <v>1331</v>
      </c>
      <c r="P188" s="286">
        <v>2109390647</v>
      </c>
    </row>
    <row r="189" spans="5:16" ht="15" customHeight="1">
      <c r="E189" s="254" t="s">
        <v>594</v>
      </c>
      <c r="F189" s="253" t="s">
        <v>56</v>
      </c>
      <c r="N189" s="286">
        <v>15039201011</v>
      </c>
      <c r="O189" s="287" t="s">
        <v>42</v>
      </c>
      <c r="P189" s="286">
        <v>3495790655</v>
      </c>
    </row>
    <row r="190" spans="5:16" ht="15" customHeight="1">
      <c r="E190" s="254" t="s">
        <v>561</v>
      </c>
      <c r="F190" s="253" t="s">
        <v>57</v>
      </c>
      <c r="N190" s="286">
        <v>15039201031</v>
      </c>
      <c r="O190" s="287" t="s">
        <v>39</v>
      </c>
      <c r="P190" s="286">
        <v>4033991219</v>
      </c>
    </row>
    <row r="191" spans="5:16" ht="15" customHeight="1">
      <c r="E191" s="254" t="s">
        <v>552</v>
      </c>
      <c r="F191" s="253" t="s">
        <v>59</v>
      </c>
      <c r="N191" s="286">
        <v>15039201096</v>
      </c>
      <c r="O191" s="287" t="s">
        <v>36</v>
      </c>
      <c r="P191" s="286">
        <v>934000621</v>
      </c>
    </row>
    <row r="192" spans="5:16" ht="15" customHeight="1">
      <c r="E192" s="254" t="s">
        <v>636</v>
      </c>
      <c r="F192" s="253" t="s">
        <v>60</v>
      </c>
      <c r="N192" s="286">
        <v>15039204083</v>
      </c>
      <c r="O192" s="287" t="s">
        <v>1379</v>
      </c>
      <c r="P192" s="286">
        <v>3550730612</v>
      </c>
    </row>
    <row r="193" spans="5:16" ht="15" customHeight="1">
      <c r="E193" s="254" t="s">
        <v>636</v>
      </c>
      <c r="F193" s="253" t="s">
        <v>63</v>
      </c>
      <c r="N193" s="286">
        <v>15039201015</v>
      </c>
      <c r="O193" s="287" t="s">
        <v>44</v>
      </c>
      <c r="P193" s="286">
        <v>7599620635</v>
      </c>
    </row>
    <row r="194" spans="5:16" ht="15" customHeight="1">
      <c r="E194" s="254" t="s">
        <v>552</v>
      </c>
      <c r="F194" s="253" t="s">
        <v>64</v>
      </c>
      <c r="N194" s="286">
        <v>15039204040</v>
      </c>
      <c r="O194" s="287" t="s">
        <v>758</v>
      </c>
      <c r="P194" s="286">
        <v>3732170653</v>
      </c>
    </row>
    <row r="195" spans="5:16" ht="15" customHeight="1">
      <c r="E195" s="254" t="s">
        <v>636</v>
      </c>
      <c r="F195" s="253" t="s">
        <v>65</v>
      </c>
      <c r="N195" s="286">
        <v>15022105002</v>
      </c>
      <c r="O195" s="287" t="s">
        <v>47</v>
      </c>
      <c r="P195" s="286">
        <v>80610645</v>
      </c>
    </row>
    <row r="196" spans="5:16" ht="15" customHeight="1">
      <c r="E196" s="254" t="s">
        <v>561</v>
      </c>
      <c r="F196" s="253" t="s">
        <v>66</v>
      </c>
      <c r="N196" s="286">
        <v>15022105003</v>
      </c>
      <c r="O196" s="287" t="s">
        <v>49</v>
      </c>
      <c r="P196" s="286">
        <v>40020620</v>
      </c>
    </row>
    <row r="197" spans="5:16" ht="15" customHeight="1">
      <c r="E197" s="254" t="s">
        <v>561</v>
      </c>
      <c r="F197" s="253" t="s">
        <v>67</v>
      </c>
      <c r="N197" s="286">
        <v>15022105004</v>
      </c>
      <c r="O197" s="287" t="s">
        <v>51</v>
      </c>
      <c r="P197" s="286">
        <v>101970614</v>
      </c>
    </row>
    <row r="198" spans="5:16" ht="15" customHeight="1">
      <c r="E198" s="254" t="s">
        <v>594</v>
      </c>
      <c r="F198" s="253" t="s">
        <v>68</v>
      </c>
      <c r="N198" s="286">
        <v>15022105001</v>
      </c>
      <c r="O198" s="287" t="s">
        <v>53</v>
      </c>
      <c r="P198" s="286">
        <v>80014970638</v>
      </c>
    </row>
    <row r="199" spans="5:16" ht="15" customHeight="1">
      <c r="E199" s="254" t="s">
        <v>552</v>
      </c>
      <c r="F199" s="253" t="s">
        <v>70</v>
      </c>
      <c r="N199" s="286">
        <v>15022105005</v>
      </c>
      <c r="O199" s="287" t="s">
        <v>55</v>
      </c>
      <c r="P199" s="286">
        <v>2048580654</v>
      </c>
    </row>
    <row r="200" spans="5:16" ht="15" customHeight="1">
      <c r="E200" s="254" t="s">
        <v>570</v>
      </c>
      <c r="F200" s="253" t="s">
        <v>71</v>
      </c>
      <c r="N200" s="286">
        <v>15039103009</v>
      </c>
      <c r="O200" s="287" t="s">
        <v>58</v>
      </c>
      <c r="P200" s="286">
        <v>4695971210</v>
      </c>
    </row>
    <row r="201" spans="5:16" ht="15" customHeight="1">
      <c r="E201" s="254" t="s">
        <v>570</v>
      </c>
      <c r="F201" s="253" t="s">
        <v>73</v>
      </c>
      <c r="N201" s="286">
        <v>15039203054</v>
      </c>
      <c r="O201" s="287" t="s">
        <v>1332</v>
      </c>
      <c r="P201" s="286">
        <v>5029881215</v>
      </c>
    </row>
    <row r="202" spans="5:16" ht="15" customHeight="1">
      <c r="E202" s="254" t="s">
        <v>552</v>
      </c>
      <c r="F202" s="253" t="s">
        <v>74</v>
      </c>
      <c r="N202" s="286">
        <v>15039204067</v>
      </c>
      <c r="O202" s="287" t="s">
        <v>1178</v>
      </c>
      <c r="P202" s="286">
        <v>2626510644</v>
      </c>
    </row>
    <row r="203" spans="5:16" ht="15" customHeight="1">
      <c r="E203" s="254" t="s">
        <v>552</v>
      </c>
      <c r="F203" s="253" t="s">
        <v>75</v>
      </c>
      <c r="N203" s="286">
        <v>15039204015</v>
      </c>
      <c r="O203" s="287" t="s">
        <v>474</v>
      </c>
      <c r="P203" s="286">
        <v>2496100641</v>
      </c>
    </row>
    <row r="204" spans="5:16" ht="15" customHeight="1">
      <c r="E204" s="254" t="s">
        <v>594</v>
      </c>
      <c r="F204" s="253" t="s">
        <v>76</v>
      </c>
      <c r="N204" s="286">
        <v>15019204084</v>
      </c>
      <c r="O204" s="287" t="s">
        <v>1380</v>
      </c>
      <c r="P204" s="286">
        <v>80050200635</v>
      </c>
    </row>
    <row r="205" spans="5:16" ht="15" customHeight="1">
      <c r="E205" s="254" t="s">
        <v>552</v>
      </c>
      <c r="F205" s="253" t="s">
        <v>77</v>
      </c>
      <c r="N205" s="286">
        <v>15039201105</v>
      </c>
      <c r="O205" s="287" t="s">
        <v>1333</v>
      </c>
      <c r="P205" s="286">
        <v>4842601215</v>
      </c>
    </row>
    <row r="206" spans="5:16" ht="15" customHeight="1">
      <c r="E206" s="254" t="s">
        <v>570</v>
      </c>
      <c r="F206" s="253" t="s">
        <v>78</v>
      </c>
      <c r="N206" s="286">
        <v>15039204105</v>
      </c>
      <c r="O206" s="287" t="s">
        <v>1407</v>
      </c>
      <c r="P206" s="286">
        <v>5814551213</v>
      </c>
    </row>
    <row r="207" spans="5:16" ht="15" customHeight="1">
      <c r="E207" s="254" t="s">
        <v>570</v>
      </c>
      <c r="F207" s="253" t="s">
        <v>79</v>
      </c>
      <c r="N207" s="286">
        <v>15039201084</v>
      </c>
      <c r="O207" s="287" t="s">
        <v>69</v>
      </c>
      <c r="P207" s="286">
        <v>3657470658</v>
      </c>
    </row>
    <row r="208" spans="5:16" ht="15" customHeight="1">
      <c r="E208" s="254" t="s">
        <v>636</v>
      </c>
      <c r="F208" s="253" t="s">
        <v>80</v>
      </c>
      <c r="N208" s="286">
        <v>15039201055</v>
      </c>
      <c r="O208" s="287" t="s">
        <v>72</v>
      </c>
      <c r="P208" s="286">
        <v>3552021218</v>
      </c>
    </row>
    <row r="209" spans="5:16" ht="15" customHeight="1">
      <c r="E209" s="254" t="s">
        <v>570</v>
      </c>
      <c r="F209" s="253" t="s">
        <v>81</v>
      </c>
      <c r="N209" s="286">
        <v>15039203033</v>
      </c>
      <c r="O209" s="287" t="s">
        <v>1408</v>
      </c>
      <c r="P209" s="286">
        <v>3635410651</v>
      </c>
    </row>
    <row r="210" spans="5:16" ht="15" customHeight="1">
      <c r="E210" s="254" t="s">
        <v>552</v>
      </c>
      <c r="F210" s="253" t="s">
        <v>82</v>
      </c>
      <c r="N210" s="286">
        <v>15039204035</v>
      </c>
      <c r="O210" s="287" t="s">
        <v>759</v>
      </c>
      <c r="P210" s="286">
        <v>6618951211</v>
      </c>
    </row>
    <row r="211" spans="5:16" ht="15" customHeight="1">
      <c r="E211" s="254" t="s">
        <v>561</v>
      </c>
      <c r="F211" s="253" t="s">
        <v>83</v>
      </c>
      <c r="N211" s="286">
        <v>15039204036</v>
      </c>
      <c r="O211" s="287" t="s">
        <v>760</v>
      </c>
      <c r="P211" s="286">
        <v>2578750644</v>
      </c>
    </row>
    <row r="212" spans="5:16" ht="15" customHeight="1">
      <c r="E212" s="254" t="s">
        <v>570</v>
      </c>
      <c r="F212" s="253" t="s">
        <v>85</v>
      </c>
      <c r="N212" s="286">
        <v>15039201110</v>
      </c>
      <c r="O212" s="287" t="s">
        <v>475</v>
      </c>
      <c r="P212" s="286">
        <v>3734100658</v>
      </c>
    </row>
    <row r="213" spans="5:16" ht="15" customHeight="1">
      <c r="E213" s="254" t="s">
        <v>561</v>
      </c>
      <c r="F213" s="253" t="s">
        <v>86</v>
      </c>
      <c r="N213" s="286">
        <v>15039202001</v>
      </c>
      <c r="O213" s="287" t="s">
        <v>1381</v>
      </c>
      <c r="P213" s="286">
        <v>4098510656</v>
      </c>
    </row>
    <row r="214" spans="5:16" ht="15" customHeight="1">
      <c r="E214" s="254" t="s">
        <v>552</v>
      </c>
      <c r="F214" s="253" t="s">
        <v>87</v>
      </c>
      <c r="N214" s="286">
        <v>15039103003</v>
      </c>
      <c r="O214" s="287" t="s">
        <v>84</v>
      </c>
      <c r="P214" s="286">
        <v>284210630</v>
      </c>
    </row>
    <row r="215" spans="5:16" ht="15" customHeight="1">
      <c r="E215" s="254" t="s">
        <v>594</v>
      </c>
      <c r="F215" s="253" t="s">
        <v>88</v>
      </c>
      <c r="N215" s="286">
        <v>15039201037</v>
      </c>
      <c r="O215" s="287" t="s">
        <v>90</v>
      </c>
      <c r="P215" s="286">
        <v>7942440632</v>
      </c>
    </row>
    <row r="216" spans="5:16" ht="15" customHeight="1">
      <c r="E216" s="254" t="s">
        <v>552</v>
      </c>
      <c r="F216" s="253" t="s">
        <v>89</v>
      </c>
      <c r="N216" s="286">
        <v>15039201038</v>
      </c>
      <c r="O216" s="287" t="s">
        <v>92</v>
      </c>
      <c r="P216" s="286">
        <v>7577090637</v>
      </c>
    </row>
    <row r="217" spans="5:16" ht="15" customHeight="1">
      <c r="E217" s="254" t="s">
        <v>594</v>
      </c>
      <c r="F217" s="253" t="s">
        <v>91</v>
      </c>
      <c r="N217" s="286">
        <v>15039201039</v>
      </c>
      <c r="O217" s="287" t="s">
        <v>1274</v>
      </c>
      <c r="P217" s="286">
        <v>4717261210</v>
      </c>
    </row>
    <row r="218" spans="5:16" ht="15" customHeight="1">
      <c r="E218" s="254" t="s">
        <v>594</v>
      </c>
      <c r="F218" s="253" t="s">
        <v>93</v>
      </c>
      <c r="N218" s="286">
        <v>15039201071</v>
      </c>
      <c r="O218" s="287" t="s">
        <v>96</v>
      </c>
      <c r="P218" s="286">
        <v>7487100633</v>
      </c>
    </row>
    <row r="219" spans="5:16" ht="15" customHeight="1">
      <c r="E219" s="254" t="s">
        <v>561</v>
      </c>
      <c r="F219" s="253" t="s">
        <v>94</v>
      </c>
      <c r="N219" s="286">
        <v>15039201064</v>
      </c>
      <c r="O219" s="287" t="s">
        <v>1276</v>
      </c>
      <c r="P219" s="286">
        <v>4203190659</v>
      </c>
    </row>
    <row r="220" spans="5:16" ht="15" customHeight="1">
      <c r="E220" s="254" t="s">
        <v>594</v>
      </c>
      <c r="F220" s="253" t="s">
        <v>95</v>
      </c>
      <c r="N220" s="286">
        <v>15021204069</v>
      </c>
      <c r="O220" s="287" t="s">
        <v>1180</v>
      </c>
      <c r="P220" s="286">
        <v>95036600633</v>
      </c>
    </row>
    <row r="221" spans="5:16" ht="15" customHeight="1">
      <c r="E221" s="254" t="s">
        <v>636</v>
      </c>
      <c r="F221" s="253" t="s">
        <v>97</v>
      </c>
      <c r="N221" s="286">
        <v>15021204070</v>
      </c>
      <c r="O221" s="287" t="s">
        <v>1181</v>
      </c>
      <c r="P221" s="286">
        <v>4137610657</v>
      </c>
    </row>
    <row r="222" spans="5:16" ht="15" customHeight="1">
      <c r="E222" s="254" t="s">
        <v>561</v>
      </c>
      <c r="F222" s="253" t="s">
        <v>98</v>
      </c>
      <c r="N222" s="286">
        <v>15021204068</v>
      </c>
      <c r="O222" s="287" t="s">
        <v>1179</v>
      </c>
      <c r="P222" s="286">
        <v>95005190616</v>
      </c>
    </row>
    <row r="223" spans="5:16" ht="15" customHeight="1">
      <c r="E223" s="254" t="s">
        <v>570</v>
      </c>
      <c r="F223" s="253" t="s">
        <v>99</v>
      </c>
      <c r="N223" s="286">
        <v>15039203037</v>
      </c>
      <c r="O223" s="287" t="s">
        <v>1292</v>
      </c>
      <c r="P223" s="286">
        <v>4336771219</v>
      </c>
    </row>
    <row r="224" spans="5:16" ht="15" customHeight="1">
      <c r="E224" s="254" t="s">
        <v>561</v>
      </c>
      <c r="F224" s="253" t="s">
        <v>100</v>
      </c>
      <c r="N224" s="286">
        <v>15039203041</v>
      </c>
      <c r="O224" s="287" t="s">
        <v>1293</v>
      </c>
      <c r="P224" s="286">
        <v>1266610623</v>
      </c>
    </row>
    <row r="225" spans="5:16" ht="15" customHeight="1">
      <c r="E225" s="254" t="s">
        <v>594</v>
      </c>
      <c r="F225" s="253" t="s">
        <v>101</v>
      </c>
      <c r="N225" s="286">
        <v>15039201070</v>
      </c>
      <c r="O225" s="287" t="s">
        <v>106</v>
      </c>
      <c r="P225" s="286">
        <v>3802650659</v>
      </c>
    </row>
    <row r="226" spans="5:16" ht="15" customHeight="1">
      <c r="E226" s="254" t="s">
        <v>594</v>
      </c>
      <c r="F226" s="253" t="s">
        <v>102</v>
      </c>
      <c r="N226" s="286">
        <v>15039201063</v>
      </c>
      <c r="O226" s="287" t="s">
        <v>108</v>
      </c>
      <c r="P226" s="286">
        <v>3684671211</v>
      </c>
    </row>
    <row r="227" spans="5:16" ht="15" customHeight="1">
      <c r="E227" s="254" t="s">
        <v>570</v>
      </c>
      <c r="F227" s="253" t="s">
        <v>103</v>
      </c>
      <c r="N227" s="286">
        <v>15039203060</v>
      </c>
      <c r="O227" s="287" t="s">
        <v>1409</v>
      </c>
      <c r="P227" s="286">
        <v>5108451211</v>
      </c>
    </row>
    <row r="228" spans="5:16" ht="15" customHeight="1">
      <c r="E228" s="254" t="s">
        <v>570</v>
      </c>
      <c r="F228" s="253" t="s">
        <v>104</v>
      </c>
      <c r="N228" s="286">
        <v>15019101034</v>
      </c>
      <c r="O228" s="287" t="s">
        <v>476</v>
      </c>
      <c r="P228" s="286">
        <v>6118920633</v>
      </c>
    </row>
    <row r="229" spans="5:16" ht="15" customHeight="1">
      <c r="E229" s="254" t="s">
        <v>570</v>
      </c>
      <c r="F229" s="253" t="s">
        <v>105</v>
      </c>
      <c r="N229" s="286">
        <v>15039201089</v>
      </c>
      <c r="O229" s="287" t="s">
        <v>113</v>
      </c>
      <c r="P229" s="286">
        <v>7922490631</v>
      </c>
    </row>
    <row r="230" spans="5:16" ht="15" customHeight="1">
      <c r="E230" s="254" t="s">
        <v>594</v>
      </c>
      <c r="F230" s="253" t="s">
        <v>107</v>
      </c>
      <c r="N230" s="286">
        <v>15039204004</v>
      </c>
      <c r="O230" s="287" t="s">
        <v>477</v>
      </c>
      <c r="P230" s="286">
        <v>5313561218</v>
      </c>
    </row>
    <row r="231" spans="5:16" ht="15" customHeight="1">
      <c r="E231" s="254" t="s">
        <v>570</v>
      </c>
      <c r="F231" s="253" t="s">
        <v>109</v>
      </c>
      <c r="N231" s="286">
        <v>15017101001</v>
      </c>
      <c r="O231" s="287" t="s">
        <v>604</v>
      </c>
      <c r="P231" s="286">
        <v>80011990639</v>
      </c>
    </row>
    <row r="232" spans="5:16" ht="15" customHeight="1">
      <c r="E232" s="254" t="s">
        <v>552</v>
      </c>
      <c r="F232" s="253" t="s">
        <v>110</v>
      </c>
      <c r="N232" s="286">
        <v>15039201013</v>
      </c>
      <c r="O232" s="287" t="s">
        <v>121</v>
      </c>
      <c r="P232" s="286">
        <v>182440651</v>
      </c>
    </row>
    <row r="233" spans="5:16" ht="15" customHeight="1">
      <c r="E233" s="254" t="s">
        <v>561</v>
      </c>
      <c r="F233" s="253" t="s">
        <v>111</v>
      </c>
      <c r="N233" s="286">
        <v>15039201093</v>
      </c>
      <c r="O233" s="287" t="s">
        <v>125</v>
      </c>
      <c r="P233" s="286">
        <v>3309020653</v>
      </c>
    </row>
    <row r="234" spans="5:16" ht="15" customHeight="1">
      <c r="E234" s="254" t="s">
        <v>552</v>
      </c>
      <c r="F234" s="253" t="s">
        <v>112</v>
      </c>
      <c r="N234" s="286">
        <v>15039201014</v>
      </c>
      <c r="O234" s="287" t="s">
        <v>1273</v>
      </c>
      <c r="P234" s="286">
        <v>3306830658</v>
      </c>
    </row>
    <row r="235" spans="5:16" ht="15" customHeight="1">
      <c r="E235" s="254" t="s">
        <v>636</v>
      </c>
      <c r="F235" s="253" t="s">
        <v>114</v>
      </c>
      <c r="N235" s="286">
        <v>15039201094</v>
      </c>
      <c r="O235" s="287" t="s">
        <v>128</v>
      </c>
      <c r="P235" s="286">
        <v>3453020657</v>
      </c>
    </row>
    <row r="236" spans="5:16" ht="15" customHeight="1">
      <c r="E236" s="254" t="s">
        <v>594</v>
      </c>
      <c r="F236" s="253" t="s">
        <v>115</v>
      </c>
      <c r="N236" s="286">
        <v>15039201095</v>
      </c>
      <c r="O236" s="287" t="s">
        <v>1281</v>
      </c>
      <c r="P236" s="286">
        <v>3309030652</v>
      </c>
    </row>
    <row r="237" spans="5:16" ht="15" customHeight="1">
      <c r="E237" s="254" t="s">
        <v>561</v>
      </c>
      <c r="F237" s="253" t="s">
        <v>116</v>
      </c>
      <c r="N237" s="286">
        <v>15039203055</v>
      </c>
      <c r="O237" s="287" t="s">
        <v>1335</v>
      </c>
      <c r="P237" s="286">
        <v>4458470657</v>
      </c>
    </row>
    <row r="238" spans="5:16" ht="15" customHeight="1">
      <c r="E238" s="254" t="s">
        <v>594</v>
      </c>
      <c r="F238" s="253" t="s">
        <v>117</v>
      </c>
      <c r="N238" s="286">
        <v>15039204079</v>
      </c>
      <c r="O238" s="287" t="s">
        <v>1382</v>
      </c>
      <c r="P238" s="286">
        <v>4651170658</v>
      </c>
    </row>
    <row r="239" spans="5:16" ht="15" customHeight="1">
      <c r="E239" s="254" t="s">
        <v>552</v>
      </c>
      <c r="F239" s="253" t="s">
        <v>118</v>
      </c>
      <c r="N239" s="286">
        <v>15039204085</v>
      </c>
      <c r="O239" s="287" t="s">
        <v>1383</v>
      </c>
      <c r="P239" s="286">
        <v>1474940622</v>
      </c>
    </row>
    <row r="240" spans="5:16" ht="15" customHeight="1">
      <c r="E240" s="254" t="s">
        <v>570</v>
      </c>
      <c r="F240" s="253" t="s">
        <v>119</v>
      </c>
      <c r="N240" s="286">
        <v>15039203044</v>
      </c>
      <c r="O240" s="287" t="s">
        <v>1294</v>
      </c>
      <c r="P240" s="286">
        <v>1228450621</v>
      </c>
    </row>
    <row r="241" spans="5:16" ht="15" customHeight="1">
      <c r="E241" s="254" t="s">
        <v>552</v>
      </c>
      <c r="F241" s="253" t="s">
        <v>120</v>
      </c>
      <c r="N241" s="286">
        <v>15039204080</v>
      </c>
      <c r="O241" s="287" t="s">
        <v>1384</v>
      </c>
      <c r="P241" s="286">
        <v>6520871218</v>
      </c>
    </row>
    <row r="242" spans="5:16" ht="15" customHeight="1">
      <c r="E242" s="254" t="s">
        <v>552</v>
      </c>
      <c r="F242" s="253" t="s">
        <v>122</v>
      </c>
      <c r="N242" s="286">
        <v>15039201107</v>
      </c>
      <c r="O242" s="287" t="s">
        <v>1334</v>
      </c>
      <c r="P242" s="286">
        <v>5167541217</v>
      </c>
    </row>
    <row r="243" spans="6:16" ht="15" customHeight="1">
      <c r="F243" s="253" t="s">
        <v>123</v>
      </c>
      <c r="N243" s="286">
        <v>15039204103</v>
      </c>
      <c r="O243" s="287" t="s">
        <v>1385</v>
      </c>
      <c r="P243" s="286">
        <v>80133090581</v>
      </c>
    </row>
    <row r="244" spans="5:16" ht="15" customHeight="1">
      <c r="E244" s="254" t="s">
        <v>570</v>
      </c>
      <c r="F244" s="253" t="s">
        <v>124</v>
      </c>
      <c r="N244" s="286">
        <v>15039101011</v>
      </c>
      <c r="O244" s="287" t="s">
        <v>133</v>
      </c>
      <c r="P244" s="286">
        <v>4476151214</v>
      </c>
    </row>
    <row r="245" spans="5:16" ht="15" customHeight="1">
      <c r="E245" s="254" t="s">
        <v>570</v>
      </c>
      <c r="F245" s="253" t="s">
        <v>126</v>
      </c>
      <c r="N245" s="286">
        <v>15039204005</v>
      </c>
      <c r="O245" s="287" t="s">
        <v>478</v>
      </c>
      <c r="P245" s="286">
        <v>4227830652</v>
      </c>
    </row>
    <row r="246" spans="5:16" ht="15" customHeight="1">
      <c r="E246" s="254" t="s">
        <v>594</v>
      </c>
      <c r="F246" s="253" t="s">
        <v>127</v>
      </c>
      <c r="N246" s="286">
        <v>15039204071</v>
      </c>
      <c r="O246" s="287" t="s">
        <v>1182</v>
      </c>
      <c r="P246" s="286">
        <v>6077961214</v>
      </c>
    </row>
    <row r="247" spans="5:16" ht="15" customHeight="1">
      <c r="E247" s="254" t="s">
        <v>561</v>
      </c>
      <c r="F247" s="253" t="s">
        <v>129</v>
      </c>
      <c r="N247" s="286">
        <v>15039203045</v>
      </c>
      <c r="O247" s="287" t="s">
        <v>1295</v>
      </c>
      <c r="P247" s="286">
        <v>3530920655</v>
      </c>
    </row>
    <row r="248" spans="5:16" ht="15" customHeight="1">
      <c r="E248" s="254" t="s">
        <v>552</v>
      </c>
      <c r="F248" s="253" t="s">
        <v>130</v>
      </c>
      <c r="N248" s="286">
        <v>15039101009</v>
      </c>
      <c r="O248" s="287" t="s">
        <v>140</v>
      </c>
      <c r="P248" s="286">
        <v>7788680630</v>
      </c>
    </row>
    <row r="249" spans="5:16" ht="15" customHeight="1">
      <c r="E249" s="254" t="s">
        <v>561</v>
      </c>
      <c r="F249" s="253" t="s">
        <v>131</v>
      </c>
      <c r="N249" s="286">
        <v>15039103016</v>
      </c>
      <c r="O249" s="287" t="s">
        <v>1386</v>
      </c>
      <c r="P249" s="286">
        <v>4786681215</v>
      </c>
    </row>
    <row r="250" spans="5:16" ht="15" customHeight="1">
      <c r="E250" s="254" t="s">
        <v>561</v>
      </c>
      <c r="F250" s="253" t="s">
        <v>132</v>
      </c>
      <c r="N250" s="286">
        <v>15039203051</v>
      </c>
      <c r="O250" s="287" t="s">
        <v>1297</v>
      </c>
      <c r="P250" s="286">
        <v>2017660644</v>
      </c>
    </row>
    <row r="251" spans="5:16" ht="15" customHeight="1">
      <c r="E251" s="254" t="s">
        <v>552</v>
      </c>
      <c r="F251" s="253" t="s">
        <v>134</v>
      </c>
      <c r="N251" s="286">
        <v>15039204034</v>
      </c>
      <c r="O251" s="287" t="s">
        <v>1410</v>
      </c>
      <c r="P251" s="286">
        <v>2177670649</v>
      </c>
    </row>
    <row r="252" spans="5:16" ht="15" customHeight="1">
      <c r="E252" s="254" t="s">
        <v>594</v>
      </c>
      <c r="F252" s="253" t="s">
        <v>135</v>
      </c>
      <c r="N252" s="286">
        <v>15039201102</v>
      </c>
      <c r="O252" s="287" t="s">
        <v>492</v>
      </c>
      <c r="P252" s="286">
        <v>5452210635</v>
      </c>
    </row>
    <row r="253" spans="5:16" ht="15" customHeight="1">
      <c r="E253" s="254" t="s">
        <v>561</v>
      </c>
      <c r="F253" s="253" t="s">
        <v>136</v>
      </c>
      <c r="N253" s="286">
        <v>15039204072</v>
      </c>
      <c r="O253" s="287" t="s">
        <v>1183</v>
      </c>
      <c r="P253" s="286">
        <v>6983211217</v>
      </c>
    </row>
    <row r="254" spans="5:16" ht="15" customHeight="1">
      <c r="E254" s="254" t="s">
        <v>561</v>
      </c>
      <c r="F254" s="253" t="s">
        <v>137</v>
      </c>
      <c r="N254" s="286">
        <v>15039203048</v>
      </c>
      <c r="O254" s="287" t="s">
        <v>1411</v>
      </c>
      <c r="P254" s="286">
        <v>3589940653</v>
      </c>
    </row>
    <row r="255" spans="5:16" ht="15" customHeight="1">
      <c r="E255" s="254" t="s">
        <v>594</v>
      </c>
      <c r="F255" s="253" t="s">
        <v>138</v>
      </c>
      <c r="N255" s="286">
        <v>15039204092</v>
      </c>
      <c r="O255" s="287" t="s">
        <v>1387</v>
      </c>
      <c r="P255" s="286">
        <v>6616631211</v>
      </c>
    </row>
    <row r="256" spans="5:16" ht="15" customHeight="1">
      <c r="E256" s="254" t="s">
        <v>636</v>
      </c>
      <c r="F256" s="253" t="s">
        <v>139</v>
      </c>
      <c r="N256" s="286">
        <v>15039201045</v>
      </c>
      <c r="O256" s="287" t="s">
        <v>154</v>
      </c>
      <c r="P256" s="286">
        <v>80003090638</v>
      </c>
    </row>
    <row r="257" spans="5:16" ht="15" customHeight="1">
      <c r="E257" s="254" t="s">
        <v>570</v>
      </c>
      <c r="F257" s="253" t="s">
        <v>141</v>
      </c>
      <c r="N257" s="286">
        <v>15039101007</v>
      </c>
      <c r="O257" s="287" t="s">
        <v>158</v>
      </c>
      <c r="P257" s="286">
        <v>2857580613</v>
      </c>
    </row>
    <row r="258" spans="5:16" ht="15" customHeight="1">
      <c r="E258" s="254" t="s">
        <v>594</v>
      </c>
      <c r="F258" s="253" t="s">
        <v>142</v>
      </c>
      <c r="N258" s="286">
        <v>15041204007</v>
      </c>
      <c r="O258" s="287" t="s">
        <v>479</v>
      </c>
      <c r="P258" s="286">
        <v>5326831210</v>
      </c>
    </row>
    <row r="259" spans="5:16" ht="15" customHeight="1">
      <c r="E259" s="254" t="s">
        <v>561</v>
      </c>
      <c r="F259" s="253" t="s">
        <v>143</v>
      </c>
      <c r="N259" s="286">
        <v>15039103014</v>
      </c>
      <c r="O259" s="287" t="s">
        <v>1260</v>
      </c>
      <c r="P259" s="286">
        <v>80015000633</v>
      </c>
    </row>
    <row r="260" spans="5:16" ht="15" customHeight="1">
      <c r="E260" s="254" t="s">
        <v>552</v>
      </c>
      <c r="F260" s="253" t="s">
        <v>144</v>
      </c>
      <c r="N260" s="286">
        <v>15026204073</v>
      </c>
      <c r="O260" s="287" t="s">
        <v>1184</v>
      </c>
      <c r="P260" s="286">
        <v>80048280632</v>
      </c>
    </row>
    <row r="261" spans="5:16" ht="15" customHeight="1">
      <c r="E261" s="254" t="s">
        <v>570</v>
      </c>
      <c r="F261" s="253" t="s">
        <v>145</v>
      </c>
      <c r="N261" s="286">
        <v>15039203028</v>
      </c>
      <c r="O261" s="287" t="s">
        <v>1291</v>
      </c>
      <c r="P261" s="286">
        <v>2075130647</v>
      </c>
    </row>
    <row r="262" spans="5:16" ht="15" customHeight="1">
      <c r="E262" s="254" t="s">
        <v>594</v>
      </c>
      <c r="F262" s="253" t="s">
        <v>146</v>
      </c>
      <c r="N262" s="286">
        <v>15039203047</v>
      </c>
      <c r="O262" s="287" t="s">
        <v>1296</v>
      </c>
      <c r="P262" s="286">
        <v>3770560658</v>
      </c>
    </row>
    <row r="263" spans="5:16" ht="15" customHeight="1">
      <c r="E263" s="254" t="s">
        <v>636</v>
      </c>
      <c r="F263" s="253" t="s">
        <v>147</v>
      </c>
      <c r="N263" s="286">
        <v>15039204012</v>
      </c>
      <c r="O263" s="287" t="s">
        <v>480</v>
      </c>
      <c r="P263" s="286">
        <v>4263430656</v>
      </c>
    </row>
    <row r="264" spans="5:16" ht="15" customHeight="1">
      <c r="E264" s="254" t="s">
        <v>570</v>
      </c>
      <c r="F264" s="253" t="s">
        <v>148</v>
      </c>
      <c r="N264" s="286">
        <v>15039201054</v>
      </c>
      <c r="O264" s="293" t="s">
        <v>166</v>
      </c>
      <c r="P264" s="286">
        <v>2707310617</v>
      </c>
    </row>
    <row r="265" spans="5:16" ht="15" customHeight="1">
      <c r="E265" s="254" t="s">
        <v>636</v>
      </c>
      <c r="F265" s="253" t="s">
        <v>149</v>
      </c>
      <c r="N265" s="286">
        <v>15039201009</v>
      </c>
      <c r="O265" s="293" t="s">
        <v>1336</v>
      </c>
      <c r="P265" s="286">
        <v>3506340656</v>
      </c>
    </row>
    <row r="266" spans="5:16" ht="15" customHeight="1">
      <c r="E266" s="254" t="s">
        <v>552</v>
      </c>
      <c r="F266" s="253" t="s">
        <v>150</v>
      </c>
      <c r="N266" s="257"/>
      <c r="O266" s="258"/>
      <c r="P266" s="257"/>
    </row>
    <row r="267" spans="5:16" ht="15" customHeight="1">
      <c r="E267" s="254" t="s">
        <v>594</v>
      </c>
      <c r="F267" s="253" t="s">
        <v>151</v>
      </c>
      <c r="N267" s="257"/>
      <c r="O267" s="258"/>
      <c r="P267" s="257"/>
    </row>
    <row r="268" spans="5:16" ht="15" customHeight="1">
      <c r="E268" s="254" t="s">
        <v>570</v>
      </c>
      <c r="F268" s="253" t="s">
        <v>152</v>
      </c>
      <c r="N268" s="266"/>
      <c r="O268" s="265"/>
      <c r="P268" s="265"/>
    </row>
    <row r="269" spans="5:16" ht="15" customHeight="1">
      <c r="E269" s="254" t="s">
        <v>561</v>
      </c>
      <c r="F269" s="253" t="s">
        <v>153</v>
      </c>
      <c r="N269" s="257"/>
      <c r="O269" s="258"/>
      <c r="P269" s="257"/>
    </row>
    <row r="270" spans="5:16" ht="15" customHeight="1">
      <c r="E270" s="254" t="s">
        <v>570</v>
      </c>
      <c r="F270" s="253" t="s">
        <v>155</v>
      </c>
      <c r="N270" s="257"/>
      <c r="O270" s="258"/>
      <c r="P270" s="257"/>
    </row>
    <row r="271" spans="5:16" ht="15" customHeight="1">
      <c r="E271" s="254" t="s">
        <v>594</v>
      </c>
      <c r="F271" s="253" t="s">
        <v>157</v>
      </c>
      <c r="N271" s="257"/>
      <c r="O271" s="258"/>
      <c r="P271" s="257"/>
    </row>
    <row r="272" spans="5:16" ht="15" customHeight="1">
      <c r="E272" s="254" t="s">
        <v>570</v>
      </c>
      <c r="F272" s="253" t="s">
        <v>159</v>
      </c>
      <c r="N272" s="257"/>
      <c r="O272" s="258"/>
      <c r="P272" s="257"/>
    </row>
    <row r="273" spans="5:16" ht="15" customHeight="1">
      <c r="E273" s="254" t="s">
        <v>570</v>
      </c>
      <c r="F273" s="253" t="s">
        <v>160</v>
      </c>
      <c r="N273" s="257"/>
      <c r="O273" s="258"/>
      <c r="P273" s="257"/>
    </row>
    <row r="274" spans="5:16" ht="15" customHeight="1">
      <c r="E274" s="254" t="s">
        <v>570</v>
      </c>
      <c r="F274" s="253" t="s">
        <v>161</v>
      </c>
      <c r="N274" s="257"/>
      <c r="O274" s="258"/>
      <c r="P274" s="257"/>
    </row>
    <row r="275" spans="5:16" ht="15" customHeight="1">
      <c r="E275" s="254" t="s">
        <v>594</v>
      </c>
      <c r="F275" s="253" t="s">
        <v>162</v>
      </c>
      <c r="N275" s="257"/>
      <c r="O275" s="258"/>
      <c r="P275" s="257"/>
    </row>
    <row r="276" spans="5:16" ht="15" customHeight="1">
      <c r="E276" s="254" t="s">
        <v>636</v>
      </c>
      <c r="F276" s="253" t="s">
        <v>163</v>
      </c>
      <c r="N276" s="257"/>
      <c r="O276" s="258"/>
      <c r="P276" s="257"/>
    </row>
    <row r="277" spans="5:16" ht="15" customHeight="1">
      <c r="E277" s="254" t="s">
        <v>570</v>
      </c>
      <c r="F277" s="253" t="s">
        <v>167</v>
      </c>
      <c r="N277" s="257"/>
      <c r="O277" s="258"/>
      <c r="P277" s="257"/>
    </row>
    <row r="278" spans="5:16" ht="15" customHeight="1">
      <c r="E278" s="254" t="s">
        <v>594</v>
      </c>
      <c r="F278" s="253" t="s">
        <v>168</v>
      </c>
      <c r="N278" s="257"/>
      <c r="O278" s="258"/>
      <c r="P278" s="257"/>
    </row>
    <row r="279" spans="5:16" ht="15" customHeight="1">
      <c r="E279" s="254" t="s">
        <v>594</v>
      </c>
      <c r="F279" s="253" t="s">
        <v>169</v>
      </c>
      <c r="N279" s="257"/>
      <c r="O279" s="258"/>
      <c r="P279" s="257"/>
    </row>
    <row r="280" spans="5:16" ht="15" customHeight="1">
      <c r="E280" s="254" t="s">
        <v>594</v>
      </c>
      <c r="F280" s="253" t="s">
        <v>170</v>
      </c>
      <c r="N280" s="257"/>
      <c r="O280" s="258"/>
      <c r="P280" s="257"/>
    </row>
    <row r="281" spans="5:16" ht="15" customHeight="1">
      <c r="E281" s="254" t="s">
        <v>594</v>
      </c>
      <c r="F281" s="253" t="s">
        <v>171</v>
      </c>
      <c r="N281" s="257"/>
      <c r="O281" s="258"/>
      <c r="P281" s="257"/>
    </row>
    <row r="282" spans="5:16" ht="15" customHeight="1">
      <c r="E282" s="254" t="s">
        <v>594</v>
      </c>
      <c r="F282" s="253" t="s">
        <v>172</v>
      </c>
      <c r="N282" s="257"/>
      <c r="O282" s="258"/>
      <c r="P282" s="257"/>
    </row>
    <row r="283" spans="5:16" ht="15" customHeight="1">
      <c r="E283" s="254" t="s">
        <v>594</v>
      </c>
      <c r="F283" s="253" t="s">
        <v>173</v>
      </c>
      <c r="N283" s="257"/>
      <c r="O283" s="258"/>
      <c r="P283" s="257"/>
    </row>
    <row r="284" spans="5:16" ht="15" customHeight="1">
      <c r="E284" s="254" t="s">
        <v>570</v>
      </c>
      <c r="F284" s="253" t="s">
        <v>174</v>
      </c>
      <c r="N284" s="257"/>
      <c r="O284" s="258"/>
      <c r="P284" s="257"/>
    </row>
    <row r="285" spans="5:16" ht="15" customHeight="1">
      <c r="E285" s="254" t="s">
        <v>636</v>
      </c>
      <c r="F285" s="253" t="s">
        <v>175</v>
      </c>
      <c r="N285" s="257"/>
      <c r="O285" s="258"/>
      <c r="P285" s="257"/>
    </row>
    <row r="286" spans="5:16" ht="15" customHeight="1">
      <c r="E286" s="254" t="s">
        <v>594</v>
      </c>
      <c r="F286" s="253" t="s">
        <v>176</v>
      </c>
      <c r="N286" s="266"/>
      <c r="O286" s="265"/>
      <c r="P286" s="265"/>
    </row>
    <row r="287" spans="5:16" ht="15" customHeight="1">
      <c r="E287" s="254" t="s">
        <v>594</v>
      </c>
      <c r="F287" s="253" t="s">
        <v>177</v>
      </c>
      <c r="N287" s="257"/>
      <c r="O287" s="258"/>
      <c r="P287" s="257"/>
    </row>
    <row r="288" spans="5:16" ht="15" customHeight="1">
      <c r="E288" s="254" t="s">
        <v>594</v>
      </c>
      <c r="F288" s="253" t="s">
        <v>178</v>
      </c>
      <c r="N288" s="257"/>
      <c r="O288" s="258"/>
      <c r="P288" s="257"/>
    </row>
    <row r="289" spans="5:16" ht="15" customHeight="1">
      <c r="E289" s="254" t="s">
        <v>636</v>
      </c>
      <c r="F289" s="253" t="s">
        <v>179</v>
      </c>
      <c r="N289" s="257"/>
      <c r="O289" s="258"/>
      <c r="P289" s="257"/>
    </row>
    <row r="290" spans="5:16" ht="15" customHeight="1">
      <c r="E290" s="254" t="s">
        <v>570</v>
      </c>
      <c r="F290" s="253" t="s">
        <v>180</v>
      </c>
      <c r="N290" s="257"/>
      <c r="O290" s="258"/>
      <c r="P290" s="257"/>
    </row>
    <row r="291" spans="5:16" ht="15" customHeight="1">
      <c r="E291" s="254" t="s">
        <v>594</v>
      </c>
      <c r="F291" s="253" t="s">
        <v>181</v>
      </c>
      <c r="N291" s="266"/>
      <c r="O291" s="265"/>
      <c r="P291" s="265"/>
    </row>
    <row r="292" spans="5:16" ht="15" customHeight="1">
      <c r="E292" s="254" t="s">
        <v>594</v>
      </c>
      <c r="F292" s="253" t="s">
        <v>182</v>
      </c>
      <c r="N292" s="257"/>
      <c r="O292" s="258"/>
      <c r="P292" s="257"/>
    </row>
    <row r="293" spans="5:16" ht="15" customHeight="1">
      <c r="E293" s="254" t="s">
        <v>594</v>
      </c>
      <c r="F293" s="253" t="s">
        <v>183</v>
      </c>
      <c r="N293" s="257"/>
      <c r="O293" s="258"/>
      <c r="P293" s="257"/>
    </row>
    <row r="294" spans="5:16" ht="15" customHeight="1">
      <c r="E294" s="254" t="s">
        <v>561</v>
      </c>
      <c r="F294" s="253" t="s">
        <v>184</v>
      </c>
      <c r="N294" s="257"/>
      <c r="O294" s="258"/>
      <c r="P294" s="257"/>
    </row>
    <row r="295" spans="5:16" ht="15" customHeight="1">
      <c r="E295" s="254" t="s">
        <v>561</v>
      </c>
      <c r="F295" s="253" t="s">
        <v>185</v>
      </c>
      <c r="N295" s="257"/>
      <c r="O295" s="258"/>
      <c r="P295" s="257"/>
    </row>
    <row r="296" spans="5:16" ht="15" customHeight="1">
      <c r="E296" s="254" t="s">
        <v>570</v>
      </c>
      <c r="F296" s="253" t="s">
        <v>186</v>
      </c>
      <c r="N296" s="257"/>
      <c r="O296" s="258"/>
      <c r="P296" s="257"/>
    </row>
    <row r="297" spans="5:16" ht="15" customHeight="1">
      <c r="E297" s="254" t="s">
        <v>570</v>
      </c>
      <c r="F297" s="253" t="s">
        <v>187</v>
      </c>
      <c r="N297" s="257"/>
      <c r="O297" s="258"/>
      <c r="P297" s="257"/>
    </row>
    <row r="298" spans="5:16" ht="15" customHeight="1">
      <c r="E298" s="254" t="s">
        <v>561</v>
      </c>
      <c r="F298" s="253" t="s">
        <v>188</v>
      </c>
      <c r="N298" s="257"/>
      <c r="O298" s="258"/>
      <c r="P298" s="257"/>
    </row>
    <row r="299" spans="5:6" ht="15" customHeight="1">
      <c r="E299" s="254" t="s">
        <v>570</v>
      </c>
      <c r="F299" s="253" t="s">
        <v>189</v>
      </c>
    </row>
    <row r="300" spans="5:6" ht="15" customHeight="1">
      <c r="E300" s="254" t="s">
        <v>594</v>
      </c>
      <c r="F300" s="253" t="s">
        <v>190</v>
      </c>
    </row>
    <row r="301" spans="5:6" ht="15" customHeight="1">
      <c r="E301" s="254" t="s">
        <v>570</v>
      </c>
      <c r="F301" s="253" t="s">
        <v>191</v>
      </c>
    </row>
    <row r="302" spans="5:6" ht="15" customHeight="1">
      <c r="E302" s="254" t="s">
        <v>570</v>
      </c>
      <c r="F302" s="253" t="s">
        <v>192</v>
      </c>
    </row>
    <row r="303" spans="5:6" ht="15" customHeight="1">
      <c r="E303" s="254" t="s">
        <v>570</v>
      </c>
      <c r="F303" s="253" t="s">
        <v>193</v>
      </c>
    </row>
    <row r="304" spans="5:6" ht="15" customHeight="1">
      <c r="E304" s="254" t="s">
        <v>570</v>
      </c>
      <c r="F304" s="253" t="s">
        <v>194</v>
      </c>
    </row>
    <row r="305" spans="5:6" ht="15" customHeight="1">
      <c r="E305" s="254" t="s">
        <v>570</v>
      </c>
      <c r="F305" s="253" t="s">
        <v>195</v>
      </c>
    </row>
    <row r="306" spans="5:6" ht="15" customHeight="1">
      <c r="E306" s="254" t="s">
        <v>552</v>
      </c>
      <c r="F306" s="253" t="s">
        <v>196</v>
      </c>
    </row>
    <row r="307" spans="5:6" ht="15" customHeight="1">
      <c r="E307" s="254" t="s">
        <v>594</v>
      </c>
      <c r="F307" s="253" t="s">
        <v>197</v>
      </c>
    </row>
    <row r="308" spans="5:6" ht="15" customHeight="1">
      <c r="E308" s="254" t="s">
        <v>570</v>
      </c>
      <c r="F308" s="253" t="s">
        <v>198</v>
      </c>
    </row>
    <row r="309" spans="5:6" ht="15" customHeight="1">
      <c r="E309" s="254" t="s">
        <v>561</v>
      </c>
      <c r="F309" s="253" t="s">
        <v>199</v>
      </c>
    </row>
    <row r="310" spans="5:6" ht="15" customHeight="1">
      <c r="E310" s="254" t="s">
        <v>570</v>
      </c>
      <c r="F310" s="253" t="s">
        <v>200</v>
      </c>
    </row>
    <row r="311" spans="5:6" ht="15" customHeight="1">
      <c r="E311" s="254" t="s">
        <v>636</v>
      </c>
      <c r="F311" s="253" t="s">
        <v>201</v>
      </c>
    </row>
    <row r="312" spans="5:6" ht="15" customHeight="1">
      <c r="E312" s="254" t="s">
        <v>570</v>
      </c>
      <c r="F312" s="253" t="s">
        <v>202</v>
      </c>
    </row>
    <row r="313" spans="5:6" ht="15" customHeight="1">
      <c r="E313" s="254" t="s">
        <v>594</v>
      </c>
      <c r="F313" s="253" t="s">
        <v>203</v>
      </c>
    </row>
    <row r="314" spans="5:6" ht="15" customHeight="1">
      <c r="E314" s="254" t="s">
        <v>636</v>
      </c>
      <c r="F314" s="253" t="s">
        <v>204</v>
      </c>
    </row>
    <row r="315" spans="5:6" ht="15" customHeight="1">
      <c r="E315" s="254" t="s">
        <v>561</v>
      </c>
      <c r="F315" s="253" t="s">
        <v>205</v>
      </c>
    </row>
    <row r="316" spans="5:6" ht="15" customHeight="1">
      <c r="E316" s="254" t="s">
        <v>570</v>
      </c>
      <c r="F316" s="253" t="s">
        <v>206</v>
      </c>
    </row>
    <row r="317" spans="5:6" ht="15" customHeight="1">
      <c r="E317" s="254" t="s">
        <v>636</v>
      </c>
      <c r="F317" s="253" t="s">
        <v>207</v>
      </c>
    </row>
    <row r="318" spans="5:6" ht="15" customHeight="1">
      <c r="E318" s="254" t="s">
        <v>636</v>
      </c>
      <c r="F318" s="253" t="s">
        <v>208</v>
      </c>
    </row>
    <row r="319" spans="5:6" ht="15" customHeight="1">
      <c r="E319" s="254" t="s">
        <v>552</v>
      </c>
      <c r="F319" s="253" t="s">
        <v>209</v>
      </c>
    </row>
    <row r="320" spans="5:6" ht="15" customHeight="1">
      <c r="E320" s="254" t="s">
        <v>594</v>
      </c>
      <c r="F320" s="253" t="s">
        <v>210</v>
      </c>
    </row>
    <row r="321" spans="5:6" ht="15" customHeight="1">
      <c r="E321" s="254" t="s">
        <v>552</v>
      </c>
      <c r="F321" s="253" t="s">
        <v>211</v>
      </c>
    </row>
    <row r="322" spans="5:6" ht="15" customHeight="1">
      <c r="E322" s="254" t="s">
        <v>594</v>
      </c>
      <c r="F322" s="253" t="s">
        <v>212</v>
      </c>
    </row>
    <row r="323" spans="5:6" ht="15" customHeight="1">
      <c r="E323" s="254" t="s">
        <v>636</v>
      </c>
      <c r="F323" s="253" t="s">
        <v>213</v>
      </c>
    </row>
    <row r="324" spans="5:6" ht="15" customHeight="1">
      <c r="E324" s="254" t="s">
        <v>570</v>
      </c>
      <c r="F324" s="253" t="s">
        <v>214</v>
      </c>
    </row>
    <row r="325" spans="5:6" ht="15" customHeight="1">
      <c r="E325" s="254" t="s">
        <v>570</v>
      </c>
      <c r="F325" s="253" t="s">
        <v>215</v>
      </c>
    </row>
    <row r="326" spans="5:6" ht="15" customHeight="1">
      <c r="E326" s="254" t="s">
        <v>570</v>
      </c>
      <c r="F326" s="253" t="s">
        <v>216</v>
      </c>
    </row>
    <row r="327" spans="5:6" ht="15" customHeight="1">
      <c r="E327" s="254" t="s">
        <v>570</v>
      </c>
      <c r="F327" s="253" t="s">
        <v>217</v>
      </c>
    </row>
    <row r="328" spans="5:6" ht="15" customHeight="1">
      <c r="E328" s="254" t="s">
        <v>636</v>
      </c>
      <c r="F328" s="253" t="s">
        <v>218</v>
      </c>
    </row>
    <row r="329" spans="5:6" ht="15" customHeight="1">
      <c r="E329" s="254" t="s">
        <v>570</v>
      </c>
      <c r="F329" s="253" t="s">
        <v>219</v>
      </c>
    </row>
    <row r="330" spans="5:6" ht="15" customHeight="1">
      <c r="E330" s="254" t="s">
        <v>594</v>
      </c>
      <c r="F330" s="253" t="s">
        <v>220</v>
      </c>
    </row>
    <row r="331" spans="5:6" ht="15" customHeight="1">
      <c r="E331" s="254" t="s">
        <v>570</v>
      </c>
      <c r="F331" s="253" t="s">
        <v>221</v>
      </c>
    </row>
    <row r="332" spans="5:6" ht="15" customHeight="1">
      <c r="E332" s="254" t="s">
        <v>552</v>
      </c>
      <c r="F332" s="253" t="s">
        <v>222</v>
      </c>
    </row>
    <row r="333" spans="5:6" ht="15" customHeight="1">
      <c r="E333" s="254" t="s">
        <v>561</v>
      </c>
      <c r="F333" s="253" t="s">
        <v>223</v>
      </c>
    </row>
    <row r="334" spans="5:6" ht="15" customHeight="1">
      <c r="E334" s="254" t="s">
        <v>552</v>
      </c>
      <c r="F334" s="253" t="s">
        <v>224</v>
      </c>
    </row>
    <row r="335" spans="5:6" ht="15" customHeight="1">
      <c r="E335" s="254" t="s">
        <v>594</v>
      </c>
      <c r="F335" s="253" t="s">
        <v>225</v>
      </c>
    </row>
    <row r="336" spans="5:6" ht="15" customHeight="1">
      <c r="E336" s="254" t="s">
        <v>552</v>
      </c>
      <c r="F336" s="253" t="s">
        <v>226</v>
      </c>
    </row>
    <row r="337" spans="5:6" ht="15" customHeight="1">
      <c r="E337" s="254" t="s">
        <v>636</v>
      </c>
      <c r="F337" s="253" t="s">
        <v>227</v>
      </c>
    </row>
    <row r="338" spans="5:6" ht="15" customHeight="1">
      <c r="E338" s="254" t="s">
        <v>594</v>
      </c>
      <c r="F338" s="253" t="s">
        <v>228</v>
      </c>
    </row>
    <row r="339" spans="5:6" ht="15" customHeight="1">
      <c r="E339" s="254" t="s">
        <v>552</v>
      </c>
      <c r="F339" s="253" t="s">
        <v>229</v>
      </c>
    </row>
    <row r="340" spans="5:6" ht="15" customHeight="1">
      <c r="E340" s="254" t="s">
        <v>636</v>
      </c>
      <c r="F340" s="253" t="s">
        <v>230</v>
      </c>
    </row>
    <row r="341" spans="5:6" ht="15" customHeight="1">
      <c r="E341" s="254" t="s">
        <v>552</v>
      </c>
      <c r="F341" s="253" t="s">
        <v>231</v>
      </c>
    </row>
    <row r="342" spans="5:6" ht="15" customHeight="1">
      <c r="E342" s="254" t="s">
        <v>561</v>
      </c>
      <c r="F342" s="253" t="s">
        <v>232</v>
      </c>
    </row>
    <row r="343" spans="5:6" ht="15" customHeight="1">
      <c r="E343" s="254" t="s">
        <v>570</v>
      </c>
      <c r="F343" s="253" t="s">
        <v>233</v>
      </c>
    </row>
    <row r="344" spans="5:6" ht="15" customHeight="1">
      <c r="E344" s="254" t="s">
        <v>561</v>
      </c>
      <c r="F344" s="253" t="s">
        <v>234</v>
      </c>
    </row>
    <row r="345" spans="5:6" ht="15" customHeight="1">
      <c r="E345" s="254" t="s">
        <v>570</v>
      </c>
      <c r="F345" s="253" t="s">
        <v>235</v>
      </c>
    </row>
    <row r="346" spans="5:6" ht="15" customHeight="1">
      <c r="E346" s="254" t="s">
        <v>561</v>
      </c>
      <c r="F346" s="253" t="s">
        <v>236</v>
      </c>
    </row>
    <row r="347" spans="5:6" ht="15" customHeight="1">
      <c r="E347" s="254" t="s">
        <v>570</v>
      </c>
      <c r="F347" s="253" t="s">
        <v>237</v>
      </c>
    </row>
    <row r="348" spans="5:6" ht="15" customHeight="1">
      <c r="E348" s="254" t="s">
        <v>561</v>
      </c>
      <c r="F348" s="253" t="s">
        <v>238</v>
      </c>
    </row>
    <row r="349" spans="5:6" ht="15" customHeight="1">
      <c r="E349" s="254" t="s">
        <v>561</v>
      </c>
      <c r="F349" s="253" t="s">
        <v>239</v>
      </c>
    </row>
    <row r="350" spans="5:6" ht="15" customHeight="1">
      <c r="E350" s="254" t="s">
        <v>636</v>
      </c>
      <c r="F350" s="253" t="s">
        <v>240</v>
      </c>
    </row>
    <row r="351" spans="5:6" ht="15" customHeight="1">
      <c r="E351" s="254" t="s">
        <v>570</v>
      </c>
      <c r="F351" s="253" t="s">
        <v>241</v>
      </c>
    </row>
    <row r="352" spans="5:6" ht="15" customHeight="1">
      <c r="E352" s="254" t="s">
        <v>636</v>
      </c>
      <c r="F352" s="253" t="s">
        <v>242</v>
      </c>
    </row>
    <row r="353" spans="5:6" ht="15" customHeight="1">
      <c r="E353" s="254" t="s">
        <v>552</v>
      </c>
      <c r="F353" s="253" t="s">
        <v>243</v>
      </c>
    </row>
    <row r="354" spans="5:6" ht="15" customHeight="1">
      <c r="E354" s="254" t="s">
        <v>561</v>
      </c>
      <c r="F354" s="253" t="s">
        <v>244</v>
      </c>
    </row>
    <row r="355" spans="5:6" ht="15" customHeight="1">
      <c r="E355" s="254" t="s">
        <v>552</v>
      </c>
      <c r="F355" s="253" t="s">
        <v>245</v>
      </c>
    </row>
    <row r="356" spans="5:6" ht="15" customHeight="1">
      <c r="E356" s="254" t="s">
        <v>570</v>
      </c>
      <c r="F356" s="253" t="s">
        <v>246</v>
      </c>
    </row>
    <row r="357" spans="5:6" ht="15" customHeight="1">
      <c r="E357" s="254" t="s">
        <v>570</v>
      </c>
      <c r="F357" s="253" t="s">
        <v>247</v>
      </c>
    </row>
    <row r="358" spans="5:6" ht="15" customHeight="1">
      <c r="E358" s="254" t="s">
        <v>561</v>
      </c>
      <c r="F358" s="253" t="s">
        <v>248</v>
      </c>
    </row>
    <row r="359" spans="5:6" ht="15" customHeight="1">
      <c r="E359" s="254" t="s">
        <v>570</v>
      </c>
      <c r="F359" s="253" t="s">
        <v>249</v>
      </c>
    </row>
    <row r="360" spans="5:6" ht="15" customHeight="1">
      <c r="E360" s="254" t="s">
        <v>594</v>
      </c>
      <c r="F360" s="253" t="s">
        <v>250</v>
      </c>
    </row>
    <row r="361" spans="5:6" ht="15" customHeight="1">
      <c r="E361" s="254" t="s">
        <v>552</v>
      </c>
      <c r="F361" s="253" t="s">
        <v>251</v>
      </c>
    </row>
    <row r="362" spans="5:6" ht="15" customHeight="1">
      <c r="E362" s="254" t="s">
        <v>552</v>
      </c>
      <c r="F362" s="253" t="s">
        <v>252</v>
      </c>
    </row>
    <row r="363" spans="5:6" ht="15" customHeight="1">
      <c r="E363" s="254" t="s">
        <v>594</v>
      </c>
      <c r="F363" s="253" t="s">
        <v>253</v>
      </c>
    </row>
    <row r="364" spans="5:6" ht="15" customHeight="1">
      <c r="E364" s="254" t="s">
        <v>552</v>
      </c>
      <c r="F364" s="253" t="s">
        <v>254</v>
      </c>
    </row>
    <row r="365" spans="5:6" ht="15" customHeight="1">
      <c r="E365" s="254" t="s">
        <v>570</v>
      </c>
      <c r="F365" s="253" t="s">
        <v>255</v>
      </c>
    </row>
    <row r="366" spans="5:6" ht="15" customHeight="1">
      <c r="E366" s="254" t="s">
        <v>561</v>
      </c>
      <c r="F366" s="253" t="s">
        <v>256</v>
      </c>
    </row>
    <row r="367" spans="5:6" ht="15" customHeight="1">
      <c r="E367" s="254" t="s">
        <v>636</v>
      </c>
      <c r="F367" s="253" t="s">
        <v>257</v>
      </c>
    </row>
    <row r="368" spans="5:6" ht="15" customHeight="1">
      <c r="E368" s="254" t="s">
        <v>594</v>
      </c>
      <c r="F368" s="253" t="s">
        <v>258</v>
      </c>
    </row>
    <row r="369" spans="5:6" ht="15" customHeight="1">
      <c r="E369" s="254" t="s">
        <v>561</v>
      </c>
      <c r="F369" s="253" t="s">
        <v>259</v>
      </c>
    </row>
    <row r="370" spans="5:6" ht="15" customHeight="1">
      <c r="E370" s="254" t="s">
        <v>561</v>
      </c>
      <c r="F370" s="253" t="s">
        <v>260</v>
      </c>
    </row>
    <row r="371" spans="5:6" ht="15" customHeight="1">
      <c r="E371" s="254" t="s">
        <v>594</v>
      </c>
      <c r="F371" s="253" t="s">
        <v>261</v>
      </c>
    </row>
    <row r="372" spans="5:6" ht="15" customHeight="1">
      <c r="E372" s="254" t="s">
        <v>570</v>
      </c>
      <c r="F372" s="253" t="s">
        <v>262</v>
      </c>
    </row>
    <row r="373" spans="5:6" ht="15" customHeight="1">
      <c r="E373" s="254" t="s">
        <v>552</v>
      </c>
      <c r="F373" s="253" t="s">
        <v>263</v>
      </c>
    </row>
    <row r="374" spans="5:6" ht="15" customHeight="1">
      <c r="E374" s="254" t="s">
        <v>552</v>
      </c>
      <c r="F374" s="253" t="s">
        <v>264</v>
      </c>
    </row>
    <row r="375" spans="5:6" ht="15" customHeight="1">
      <c r="E375" s="254" t="s">
        <v>636</v>
      </c>
      <c r="F375" s="253" t="s">
        <v>265</v>
      </c>
    </row>
    <row r="376" spans="5:6" ht="15" customHeight="1">
      <c r="E376" s="254" t="s">
        <v>552</v>
      </c>
      <c r="F376" s="253" t="s">
        <v>266</v>
      </c>
    </row>
    <row r="377" spans="5:6" ht="15" customHeight="1">
      <c r="E377" s="254" t="s">
        <v>570</v>
      </c>
      <c r="F377" s="253" t="s">
        <v>267</v>
      </c>
    </row>
    <row r="378" spans="5:6" ht="15" customHeight="1">
      <c r="E378" s="254" t="s">
        <v>552</v>
      </c>
      <c r="F378" s="253" t="s">
        <v>268</v>
      </c>
    </row>
    <row r="379" spans="5:6" ht="15" customHeight="1">
      <c r="E379" s="254" t="s">
        <v>594</v>
      </c>
      <c r="F379" s="253" t="s">
        <v>269</v>
      </c>
    </row>
    <row r="380" spans="5:6" ht="15" customHeight="1">
      <c r="E380" s="254" t="s">
        <v>594</v>
      </c>
      <c r="F380" s="253" t="s">
        <v>270</v>
      </c>
    </row>
    <row r="381" spans="5:6" ht="15" customHeight="1">
      <c r="E381" s="254" t="s">
        <v>570</v>
      </c>
      <c r="F381" s="253" t="s">
        <v>271</v>
      </c>
    </row>
    <row r="382" spans="5:6" ht="15" customHeight="1">
      <c r="E382" s="254" t="s">
        <v>570</v>
      </c>
      <c r="F382" s="253" t="s">
        <v>272</v>
      </c>
    </row>
    <row r="383" spans="5:6" ht="15" customHeight="1">
      <c r="E383" s="254" t="s">
        <v>552</v>
      </c>
      <c r="F383" s="253" t="s">
        <v>273</v>
      </c>
    </row>
    <row r="384" spans="5:6" ht="15" customHeight="1">
      <c r="E384" s="254" t="s">
        <v>570</v>
      </c>
      <c r="F384" s="253" t="s">
        <v>274</v>
      </c>
    </row>
    <row r="385" spans="5:6" ht="15" customHeight="1">
      <c r="E385" s="254" t="s">
        <v>561</v>
      </c>
      <c r="F385" s="253" t="s">
        <v>275</v>
      </c>
    </row>
    <row r="386" spans="5:6" ht="15" customHeight="1">
      <c r="E386" s="254" t="s">
        <v>552</v>
      </c>
      <c r="F386" s="253" t="s">
        <v>276</v>
      </c>
    </row>
    <row r="387" spans="5:6" ht="15" customHeight="1">
      <c r="E387" s="254" t="s">
        <v>552</v>
      </c>
      <c r="F387" s="253" t="s">
        <v>277</v>
      </c>
    </row>
    <row r="388" spans="5:6" ht="15" customHeight="1">
      <c r="E388" s="254" t="s">
        <v>570</v>
      </c>
      <c r="F388" s="253" t="s">
        <v>278</v>
      </c>
    </row>
    <row r="389" spans="5:6" ht="15" customHeight="1">
      <c r="E389" s="254" t="s">
        <v>570</v>
      </c>
      <c r="F389" s="253" t="s">
        <v>279</v>
      </c>
    </row>
    <row r="390" spans="5:6" ht="15" customHeight="1">
      <c r="E390" s="254" t="s">
        <v>570</v>
      </c>
      <c r="F390" s="253" t="s">
        <v>280</v>
      </c>
    </row>
    <row r="391" spans="5:6" ht="15" customHeight="1">
      <c r="E391" s="254" t="s">
        <v>594</v>
      </c>
      <c r="F391" s="253" t="s">
        <v>281</v>
      </c>
    </row>
    <row r="392" spans="5:6" ht="15" customHeight="1">
      <c r="E392" s="254" t="s">
        <v>570</v>
      </c>
      <c r="F392" s="253" t="s">
        <v>282</v>
      </c>
    </row>
    <row r="393" spans="5:6" ht="15" customHeight="1">
      <c r="E393" s="254" t="s">
        <v>552</v>
      </c>
      <c r="F393" s="253" t="s">
        <v>283</v>
      </c>
    </row>
    <row r="394" spans="5:6" ht="15" customHeight="1">
      <c r="E394" s="254" t="s">
        <v>570</v>
      </c>
      <c r="F394" s="253" t="s">
        <v>284</v>
      </c>
    </row>
    <row r="395" spans="5:6" ht="15" customHeight="1">
      <c r="E395" s="254" t="s">
        <v>570</v>
      </c>
      <c r="F395" s="253" t="s">
        <v>285</v>
      </c>
    </row>
    <row r="396" spans="5:6" ht="15" customHeight="1">
      <c r="E396" s="254" t="s">
        <v>570</v>
      </c>
      <c r="F396" s="253" t="s">
        <v>286</v>
      </c>
    </row>
    <row r="397" spans="5:6" ht="15" customHeight="1">
      <c r="E397" s="254" t="s">
        <v>570</v>
      </c>
      <c r="F397" s="253" t="s">
        <v>287</v>
      </c>
    </row>
    <row r="398" spans="5:6" ht="15" customHeight="1">
      <c r="E398" s="254" t="s">
        <v>570</v>
      </c>
      <c r="F398" s="253" t="s">
        <v>288</v>
      </c>
    </row>
    <row r="399" spans="5:6" ht="15" customHeight="1">
      <c r="E399" s="254" t="s">
        <v>594</v>
      </c>
      <c r="F399" s="253" t="s">
        <v>289</v>
      </c>
    </row>
    <row r="400" spans="5:6" ht="15" customHeight="1">
      <c r="E400" s="254" t="s">
        <v>636</v>
      </c>
      <c r="F400" s="253" t="s">
        <v>290</v>
      </c>
    </row>
    <row r="401" spans="5:6" ht="15" customHeight="1">
      <c r="E401" s="254" t="s">
        <v>552</v>
      </c>
      <c r="F401" s="253" t="s">
        <v>291</v>
      </c>
    </row>
    <row r="402" spans="5:6" ht="15" customHeight="1">
      <c r="E402" s="254" t="s">
        <v>570</v>
      </c>
      <c r="F402" s="253" t="s">
        <v>292</v>
      </c>
    </row>
    <row r="403" spans="5:6" ht="15" customHeight="1">
      <c r="E403" s="254" t="s">
        <v>552</v>
      </c>
      <c r="F403" s="253" t="s">
        <v>293</v>
      </c>
    </row>
    <row r="404" spans="5:6" ht="15" customHeight="1">
      <c r="E404" s="254" t="s">
        <v>561</v>
      </c>
      <c r="F404" s="253" t="s">
        <v>294</v>
      </c>
    </row>
    <row r="405" spans="5:6" ht="15" customHeight="1">
      <c r="E405" s="254" t="s">
        <v>561</v>
      </c>
      <c r="F405" s="253" t="s">
        <v>295</v>
      </c>
    </row>
    <row r="406" spans="5:6" ht="15" customHeight="1">
      <c r="E406" s="254" t="s">
        <v>636</v>
      </c>
      <c r="F406" s="253" t="s">
        <v>296</v>
      </c>
    </row>
    <row r="407" spans="5:6" ht="15" customHeight="1">
      <c r="E407" s="254" t="s">
        <v>636</v>
      </c>
      <c r="F407" s="253" t="s">
        <v>297</v>
      </c>
    </row>
    <row r="408" spans="5:6" ht="15" customHeight="1">
      <c r="E408" s="254" t="s">
        <v>570</v>
      </c>
      <c r="F408" s="253" t="s">
        <v>298</v>
      </c>
    </row>
    <row r="409" spans="5:6" ht="15" customHeight="1">
      <c r="E409" s="254" t="s">
        <v>561</v>
      </c>
      <c r="F409" s="253" t="s">
        <v>299</v>
      </c>
    </row>
    <row r="410" spans="5:6" ht="15" customHeight="1">
      <c r="E410" s="254" t="s">
        <v>570</v>
      </c>
      <c r="F410" s="253" t="s">
        <v>300</v>
      </c>
    </row>
    <row r="411" spans="5:6" ht="15" customHeight="1">
      <c r="E411" s="254" t="s">
        <v>552</v>
      </c>
      <c r="F411" s="253" t="s">
        <v>301</v>
      </c>
    </row>
    <row r="412" spans="5:6" ht="15" customHeight="1">
      <c r="E412" s="254" t="s">
        <v>636</v>
      </c>
      <c r="F412" s="253" t="s">
        <v>302</v>
      </c>
    </row>
    <row r="413" spans="5:6" ht="15" customHeight="1">
      <c r="E413" s="254" t="s">
        <v>636</v>
      </c>
      <c r="F413" s="253" t="s">
        <v>303</v>
      </c>
    </row>
    <row r="414" spans="5:6" ht="15" customHeight="1">
      <c r="E414" s="254" t="s">
        <v>636</v>
      </c>
      <c r="F414" s="253" t="s">
        <v>304</v>
      </c>
    </row>
    <row r="415" spans="5:6" ht="15" customHeight="1">
      <c r="E415" s="254" t="s">
        <v>636</v>
      </c>
      <c r="F415" s="253" t="s">
        <v>305</v>
      </c>
    </row>
    <row r="416" spans="5:6" ht="15" customHeight="1">
      <c r="E416" s="254" t="s">
        <v>570</v>
      </c>
      <c r="F416" s="253" t="s">
        <v>306</v>
      </c>
    </row>
    <row r="417" spans="5:6" ht="15" customHeight="1">
      <c r="E417" s="254" t="s">
        <v>594</v>
      </c>
      <c r="F417" s="253" t="s">
        <v>307</v>
      </c>
    </row>
    <row r="418" spans="5:6" ht="15" customHeight="1">
      <c r="E418" s="254" t="s">
        <v>552</v>
      </c>
      <c r="F418" s="253" t="s">
        <v>308</v>
      </c>
    </row>
    <row r="419" spans="5:6" ht="15" customHeight="1">
      <c r="E419" s="254" t="s">
        <v>636</v>
      </c>
      <c r="F419" s="253" t="s">
        <v>309</v>
      </c>
    </row>
    <row r="420" spans="5:6" ht="15" customHeight="1">
      <c r="E420" s="254" t="s">
        <v>552</v>
      </c>
      <c r="F420" s="253" t="s">
        <v>310</v>
      </c>
    </row>
    <row r="421" spans="5:6" ht="15" customHeight="1">
      <c r="E421" s="254" t="s">
        <v>636</v>
      </c>
      <c r="F421" s="253" t="s">
        <v>311</v>
      </c>
    </row>
    <row r="422" spans="5:6" ht="15" customHeight="1">
      <c r="E422" s="254" t="s">
        <v>594</v>
      </c>
      <c r="F422" s="253" t="s">
        <v>312</v>
      </c>
    </row>
    <row r="423" spans="5:6" ht="15" customHeight="1">
      <c r="E423" s="254" t="s">
        <v>570</v>
      </c>
      <c r="F423" s="253" t="s">
        <v>313</v>
      </c>
    </row>
    <row r="424" spans="5:6" ht="15" customHeight="1">
      <c r="E424" s="254" t="s">
        <v>570</v>
      </c>
      <c r="F424" s="253" t="s">
        <v>314</v>
      </c>
    </row>
    <row r="425" spans="5:6" ht="15" customHeight="1">
      <c r="E425" s="254" t="s">
        <v>570</v>
      </c>
      <c r="F425" s="253" t="s">
        <v>315</v>
      </c>
    </row>
    <row r="426" spans="5:6" ht="15" customHeight="1">
      <c r="E426" s="254" t="s">
        <v>594</v>
      </c>
      <c r="F426" s="253" t="s">
        <v>316</v>
      </c>
    </row>
    <row r="427" spans="5:6" ht="15" customHeight="1">
      <c r="E427" s="254" t="s">
        <v>636</v>
      </c>
      <c r="F427" s="253" t="s">
        <v>317</v>
      </c>
    </row>
    <row r="428" spans="5:6" ht="15" customHeight="1">
      <c r="E428" s="254" t="s">
        <v>594</v>
      </c>
      <c r="F428" s="253" t="s">
        <v>318</v>
      </c>
    </row>
    <row r="429" spans="5:6" ht="15" customHeight="1">
      <c r="E429" s="254" t="s">
        <v>552</v>
      </c>
      <c r="F429" s="253" t="s">
        <v>319</v>
      </c>
    </row>
    <row r="430" spans="5:6" ht="15" customHeight="1">
      <c r="E430" s="254" t="s">
        <v>636</v>
      </c>
      <c r="F430" s="253" t="s">
        <v>320</v>
      </c>
    </row>
    <row r="431" spans="5:6" ht="15" customHeight="1">
      <c r="E431" s="254" t="s">
        <v>561</v>
      </c>
      <c r="F431" s="253" t="s">
        <v>321</v>
      </c>
    </row>
    <row r="432" spans="5:6" ht="15" customHeight="1">
      <c r="E432" s="254" t="s">
        <v>570</v>
      </c>
      <c r="F432" s="253" t="s">
        <v>322</v>
      </c>
    </row>
    <row r="433" spans="5:6" ht="15" customHeight="1">
      <c r="E433" s="254" t="s">
        <v>552</v>
      </c>
      <c r="F433" s="253" t="s">
        <v>323</v>
      </c>
    </row>
    <row r="434" spans="5:6" ht="15" customHeight="1">
      <c r="E434" s="254" t="s">
        <v>552</v>
      </c>
      <c r="F434" s="253" t="s">
        <v>324</v>
      </c>
    </row>
    <row r="435" spans="5:6" ht="15" customHeight="1">
      <c r="E435" s="254" t="s">
        <v>594</v>
      </c>
      <c r="F435" s="253" t="s">
        <v>325</v>
      </c>
    </row>
    <row r="436" spans="5:6" ht="15" customHeight="1">
      <c r="E436" s="254" t="s">
        <v>552</v>
      </c>
      <c r="F436" s="253" t="s">
        <v>326</v>
      </c>
    </row>
    <row r="437" spans="5:6" ht="15" customHeight="1">
      <c r="E437" s="254" t="s">
        <v>570</v>
      </c>
      <c r="F437" s="253" t="s">
        <v>327</v>
      </c>
    </row>
    <row r="438" spans="5:6" ht="15" customHeight="1">
      <c r="E438" s="254" t="s">
        <v>636</v>
      </c>
      <c r="F438" s="253" t="s">
        <v>328</v>
      </c>
    </row>
    <row r="439" spans="5:6" ht="15" customHeight="1">
      <c r="E439" s="254" t="s">
        <v>561</v>
      </c>
      <c r="F439" s="253" t="s">
        <v>329</v>
      </c>
    </row>
    <row r="440" spans="5:6" ht="15" customHeight="1">
      <c r="E440" s="254" t="s">
        <v>594</v>
      </c>
      <c r="F440" s="253" t="s">
        <v>330</v>
      </c>
    </row>
    <row r="441" spans="5:6" ht="15" customHeight="1">
      <c r="E441" s="254" t="s">
        <v>552</v>
      </c>
      <c r="F441" s="253" t="s">
        <v>331</v>
      </c>
    </row>
    <row r="442" spans="5:6" ht="15" customHeight="1">
      <c r="E442" s="254" t="s">
        <v>570</v>
      </c>
      <c r="F442" s="253" t="s">
        <v>332</v>
      </c>
    </row>
    <row r="443" spans="5:6" ht="15" customHeight="1">
      <c r="E443" s="254" t="s">
        <v>561</v>
      </c>
      <c r="F443" s="253" t="s">
        <v>333</v>
      </c>
    </row>
    <row r="444" spans="5:6" ht="15" customHeight="1">
      <c r="E444" s="254" t="s">
        <v>636</v>
      </c>
      <c r="F444" s="253" t="s">
        <v>334</v>
      </c>
    </row>
    <row r="445" spans="5:6" ht="15" customHeight="1">
      <c r="E445" s="254" t="s">
        <v>594</v>
      </c>
      <c r="F445" s="253" t="s">
        <v>335</v>
      </c>
    </row>
    <row r="446" spans="5:6" ht="15" customHeight="1">
      <c r="E446" s="254" t="s">
        <v>552</v>
      </c>
      <c r="F446" s="253" t="s">
        <v>336</v>
      </c>
    </row>
    <row r="447" spans="5:6" ht="15" customHeight="1">
      <c r="E447" s="254" t="s">
        <v>552</v>
      </c>
      <c r="F447" s="253" t="s">
        <v>337</v>
      </c>
    </row>
    <row r="448" spans="5:6" ht="15" customHeight="1">
      <c r="E448" s="254" t="s">
        <v>561</v>
      </c>
      <c r="F448" s="253" t="s">
        <v>338</v>
      </c>
    </row>
    <row r="449" spans="5:6" ht="15" customHeight="1">
      <c r="E449" s="254" t="s">
        <v>552</v>
      </c>
      <c r="F449" s="253" t="s">
        <v>339</v>
      </c>
    </row>
    <row r="450" spans="5:6" ht="15" customHeight="1">
      <c r="E450" s="254" t="s">
        <v>570</v>
      </c>
      <c r="F450" s="253" t="s">
        <v>340</v>
      </c>
    </row>
    <row r="451" spans="5:6" ht="15" customHeight="1">
      <c r="E451" s="254" t="s">
        <v>594</v>
      </c>
      <c r="F451" s="253" t="s">
        <v>341</v>
      </c>
    </row>
    <row r="452" spans="5:6" ht="15" customHeight="1">
      <c r="E452" s="254" t="s">
        <v>636</v>
      </c>
      <c r="F452" s="253" t="s">
        <v>342</v>
      </c>
    </row>
    <row r="453" spans="5:6" ht="15" customHeight="1">
      <c r="E453" s="254" t="s">
        <v>561</v>
      </c>
      <c r="F453" s="253" t="s">
        <v>343</v>
      </c>
    </row>
    <row r="454" spans="5:6" ht="15" customHeight="1">
      <c r="E454" s="254" t="s">
        <v>561</v>
      </c>
      <c r="F454" s="253" t="s">
        <v>344</v>
      </c>
    </row>
    <row r="455" spans="5:6" ht="15" customHeight="1">
      <c r="E455" s="254" t="s">
        <v>594</v>
      </c>
      <c r="F455" s="253" t="s">
        <v>345</v>
      </c>
    </row>
    <row r="456" spans="5:6" ht="15" customHeight="1">
      <c r="E456" s="254" t="s">
        <v>636</v>
      </c>
      <c r="F456" s="253" t="s">
        <v>346</v>
      </c>
    </row>
    <row r="457" spans="5:6" ht="15" customHeight="1">
      <c r="E457" s="254" t="s">
        <v>570</v>
      </c>
      <c r="F457" s="253" t="s">
        <v>347</v>
      </c>
    </row>
    <row r="458" spans="5:6" ht="15" customHeight="1">
      <c r="E458" s="254" t="s">
        <v>594</v>
      </c>
      <c r="F458" s="253" t="s">
        <v>348</v>
      </c>
    </row>
    <row r="459" spans="5:6" ht="15" customHeight="1">
      <c r="E459" s="254" t="s">
        <v>594</v>
      </c>
      <c r="F459" s="253" t="s">
        <v>349</v>
      </c>
    </row>
    <row r="460" spans="5:6" ht="15" customHeight="1">
      <c r="E460" s="254" t="s">
        <v>552</v>
      </c>
      <c r="F460" s="253" t="s">
        <v>350</v>
      </c>
    </row>
    <row r="461" spans="5:6" ht="15" customHeight="1">
      <c r="E461" s="254" t="s">
        <v>594</v>
      </c>
      <c r="F461" s="253" t="s">
        <v>351</v>
      </c>
    </row>
    <row r="462" spans="5:6" ht="15" customHeight="1">
      <c r="E462" s="254" t="s">
        <v>561</v>
      </c>
      <c r="F462" s="253" t="s">
        <v>352</v>
      </c>
    </row>
    <row r="463" spans="5:6" ht="15" customHeight="1">
      <c r="E463" s="254" t="s">
        <v>561</v>
      </c>
      <c r="F463" s="253" t="s">
        <v>353</v>
      </c>
    </row>
    <row r="464" spans="5:6" ht="15" customHeight="1">
      <c r="E464" s="254" t="s">
        <v>636</v>
      </c>
      <c r="F464" s="253" t="s">
        <v>354</v>
      </c>
    </row>
    <row r="465" spans="5:6" ht="15" customHeight="1">
      <c r="E465" s="254" t="s">
        <v>552</v>
      </c>
      <c r="F465" s="253" t="s">
        <v>355</v>
      </c>
    </row>
    <row r="466" spans="5:6" ht="15" customHeight="1">
      <c r="E466" s="254" t="s">
        <v>570</v>
      </c>
      <c r="F466" s="253" t="s">
        <v>356</v>
      </c>
    </row>
    <row r="467" spans="5:6" ht="15" customHeight="1">
      <c r="E467" s="254" t="s">
        <v>570</v>
      </c>
      <c r="F467" s="253" t="s">
        <v>357</v>
      </c>
    </row>
    <row r="468" spans="5:6" ht="15" customHeight="1">
      <c r="E468" s="254" t="s">
        <v>594</v>
      </c>
      <c r="F468" s="253" t="s">
        <v>358</v>
      </c>
    </row>
    <row r="469" spans="5:6" ht="15" customHeight="1">
      <c r="E469" s="254" t="s">
        <v>570</v>
      </c>
      <c r="F469" s="253" t="s">
        <v>359</v>
      </c>
    </row>
    <row r="470" spans="5:6" ht="15" customHeight="1">
      <c r="E470" s="254" t="s">
        <v>570</v>
      </c>
      <c r="F470" s="253" t="s">
        <v>360</v>
      </c>
    </row>
    <row r="471" spans="5:6" ht="15" customHeight="1">
      <c r="E471" s="254" t="s">
        <v>570</v>
      </c>
      <c r="F471" s="253" t="s">
        <v>361</v>
      </c>
    </row>
    <row r="472" spans="5:6" ht="15" customHeight="1">
      <c r="E472" s="254" t="s">
        <v>570</v>
      </c>
      <c r="F472" s="253" t="s">
        <v>362</v>
      </c>
    </row>
    <row r="473" spans="5:6" ht="15" customHeight="1">
      <c r="E473" s="254" t="s">
        <v>570</v>
      </c>
      <c r="F473" s="253" t="s">
        <v>363</v>
      </c>
    </row>
    <row r="474" spans="5:6" ht="15" customHeight="1">
      <c r="E474" s="254" t="s">
        <v>636</v>
      </c>
      <c r="F474" s="253" t="s">
        <v>364</v>
      </c>
    </row>
    <row r="475" spans="5:6" ht="15" customHeight="1">
      <c r="E475" s="254" t="s">
        <v>561</v>
      </c>
      <c r="F475" s="253" t="s">
        <v>365</v>
      </c>
    </row>
    <row r="476" spans="5:6" ht="15" customHeight="1">
      <c r="E476" s="254" t="s">
        <v>594</v>
      </c>
      <c r="F476" s="253" t="s">
        <v>366</v>
      </c>
    </row>
    <row r="477" spans="5:6" ht="15" customHeight="1">
      <c r="E477" s="254" t="s">
        <v>570</v>
      </c>
      <c r="F477" s="253" t="s">
        <v>367</v>
      </c>
    </row>
    <row r="478" spans="5:6" ht="15" customHeight="1">
      <c r="E478" s="254" t="s">
        <v>570</v>
      </c>
      <c r="F478" s="253" t="s">
        <v>368</v>
      </c>
    </row>
    <row r="479" spans="5:6" ht="15" customHeight="1">
      <c r="E479" s="254" t="s">
        <v>594</v>
      </c>
      <c r="F479" s="253" t="s">
        <v>369</v>
      </c>
    </row>
    <row r="480" spans="5:6" ht="15" customHeight="1">
      <c r="E480" s="254" t="s">
        <v>561</v>
      </c>
      <c r="F480" s="253" t="s">
        <v>370</v>
      </c>
    </row>
    <row r="481" spans="5:6" ht="15" customHeight="1">
      <c r="E481" s="254" t="s">
        <v>594</v>
      </c>
      <c r="F481" s="253" t="s">
        <v>371</v>
      </c>
    </row>
    <row r="482" spans="5:6" ht="15" customHeight="1">
      <c r="E482" s="254" t="s">
        <v>594</v>
      </c>
      <c r="F482" s="253" t="s">
        <v>372</v>
      </c>
    </row>
    <row r="483" spans="5:6" ht="15" customHeight="1">
      <c r="E483" s="254" t="s">
        <v>570</v>
      </c>
      <c r="F483" s="253" t="s">
        <v>373</v>
      </c>
    </row>
    <row r="484" spans="5:6" ht="15" customHeight="1">
      <c r="E484" s="254" t="s">
        <v>561</v>
      </c>
      <c r="F484" s="253" t="s">
        <v>374</v>
      </c>
    </row>
    <row r="485" spans="5:6" ht="15" customHeight="1">
      <c r="E485" s="254" t="s">
        <v>570</v>
      </c>
      <c r="F485" s="253" t="s">
        <v>375</v>
      </c>
    </row>
    <row r="486" spans="5:6" ht="15" customHeight="1">
      <c r="E486" s="254" t="s">
        <v>552</v>
      </c>
      <c r="F486" s="253" t="s">
        <v>376</v>
      </c>
    </row>
    <row r="487" spans="5:6" ht="15" customHeight="1">
      <c r="E487" s="254" t="s">
        <v>570</v>
      </c>
      <c r="F487" s="253" t="s">
        <v>377</v>
      </c>
    </row>
    <row r="488" spans="5:6" ht="15" customHeight="1">
      <c r="E488" s="254" t="s">
        <v>570</v>
      </c>
      <c r="F488" s="253" t="s">
        <v>378</v>
      </c>
    </row>
    <row r="489" spans="5:6" ht="15" customHeight="1">
      <c r="E489" s="254" t="s">
        <v>570</v>
      </c>
      <c r="F489" s="253" t="s">
        <v>379</v>
      </c>
    </row>
    <row r="490" spans="5:6" ht="15" customHeight="1">
      <c r="E490" s="254" t="s">
        <v>594</v>
      </c>
      <c r="F490" s="253" t="s">
        <v>380</v>
      </c>
    </row>
    <row r="491" spans="5:6" ht="15" customHeight="1">
      <c r="E491" s="254" t="s">
        <v>594</v>
      </c>
      <c r="F491" s="253" t="s">
        <v>381</v>
      </c>
    </row>
    <row r="492" spans="5:6" ht="15" customHeight="1">
      <c r="E492" s="254" t="s">
        <v>636</v>
      </c>
      <c r="F492" s="253" t="s">
        <v>382</v>
      </c>
    </row>
    <row r="493" spans="5:6" ht="15" customHeight="1">
      <c r="E493" s="254" t="s">
        <v>561</v>
      </c>
      <c r="F493" s="253" t="s">
        <v>383</v>
      </c>
    </row>
    <row r="494" spans="5:6" ht="15" customHeight="1">
      <c r="E494" s="254" t="s">
        <v>594</v>
      </c>
      <c r="F494" s="253" t="s">
        <v>384</v>
      </c>
    </row>
    <row r="495" spans="5:6" ht="15" customHeight="1">
      <c r="E495" s="254" t="s">
        <v>561</v>
      </c>
      <c r="F495" s="253" t="s">
        <v>385</v>
      </c>
    </row>
    <row r="496" spans="5:6" ht="15" customHeight="1">
      <c r="E496" s="254" t="s">
        <v>552</v>
      </c>
      <c r="F496" s="253" t="s">
        <v>386</v>
      </c>
    </row>
    <row r="497" spans="5:6" ht="15" customHeight="1">
      <c r="E497" s="254" t="s">
        <v>594</v>
      </c>
      <c r="F497" s="253" t="s">
        <v>387</v>
      </c>
    </row>
    <row r="498" spans="5:6" ht="15" customHeight="1">
      <c r="E498" s="254" t="s">
        <v>570</v>
      </c>
      <c r="F498" s="253" t="s">
        <v>388</v>
      </c>
    </row>
    <row r="499" spans="5:6" ht="15" customHeight="1">
      <c r="E499" s="254" t="s">
        <v>570</v>
      </c>
      <c r="F499" s="253" t="s">
        <v>389</v>
      </c>
    </row>
    <row r="500" spans="5:6" ht="15" customHeight="1">
      <c r="E500" s="254" t="s">
        <v>561</v>
      </c>
      <c r="F500" s="253" t="s">
        <v>390</v>
      </c>
    </row>
    <row r="501" spans="5:6" ht="15" customHeight="1">
      <c r="E501" s="254" t="s">
        <v>594</v>
      </c>
      <c r="F501" s="253" t="s">
        <v>391</v>
      </c>
    </row>
    <row r="502" spans="5:6" ht="15" customHeight="1">
      <c r="E502" s="254" t="s">
        <v>552</v>
      </c>
      <c r="F502" s="253" t="s">
        <v>392</v>
      </c>
    </row>
    <row r="503" spans="5:6" ht="15" customHeight="1">
      <c r="E503" s="254" t="s">
        <v>594</v>
      </c>
      <c r="F503" s="253" t="s">
        <v>393</v>
      </c>
    </row>
    <row r="504" spans="5:6" ht="15" customHeight="1">
      <c r="E504" s="254" t="s">
        <v>594</v>
      </c>
      <c r="F504" s="253" t="s">
        <v>394</v>
      </c>
    </row>
    <row r="505" spans="5:6" ht="15" customHeight="1">
      <c r="E505" s="254" t="s">
        <v>594</v>
      </c>
      <c r="F505" s="253" t="s">
        <v>395</v>
      </c>
    </row>
    <row r="506" spans="5:6" ht="15" customHeight="1">
      <c r="E506" s="254" t="s">
        <v>552</v>
      </c>
      <c r="F506" s="253" t="s">
        <v>396</v>
      </c>
    </row>
    <row r="507" spans="5:6" ht="15" customHeight="1">
      <c r="E507" s="254" t="s">
        <v>570</v>
      </c>
      <c r="F507" s="253" t="s">
        <v>397</v>
      </c>
    </row>
    <row r="508" spans="5:6" ht="15" customHeight="1">
      <c r="E508" s="254" t="s">
        <v>636</v>
      </c>
      <c r="F508" s="253" t="s">
        <v>398</v>
      </c>
    </row>
    <row r="509" spans="5:6" ht="15" customHeight="1">
      <c r="E509" s="254" t="s">
        <v>594</v>
      </c>
      <c r="F509" s="253" t="s">
        <v>399</v>
      </c>
    </row>
    <row r="510" spans="5:6" ht="15" customHeight="1">
      <c r="E510" s="254" t="s">
        <v>561</v>
      </c>
      <c r="F510" s="253" t="s">
        <v>400</v>
      </c>
    </row>
    <row r="511" spans="5:6" ht="15" customHeight="1">
      <c r="E511" s="254" t="s">
        <v>552</v>
      </c>
      <c r="F511" s="253" t="s">
        <v>401</v>
      </c>
    </row>
    <row r="512" spans="5:6" ht="15" customHeight="1">
      <c r="E512" s="254" t="s">
        <v>636</v>
      </c>
      <c r="F512" s="253" t="s">
        <v>402</v>
      </c>
    </row>
    <row r="513" spans="5:6" ht="15" customHeight="1">
      <c r="E513" s="254" t="s">
        <v>552</v>
      </c>
      <c r="F513" s="253" t="s">
        <v>403</v>
      </c>
    </row>
    <row r="514" spans="5:6" ht="15" customHeight="1">
      <c r="E514" s="254" t="s">
        <v>570</v>
      </c>
      <c r="F514" s="253" t="s">
        <v>404</v>
      </c>
    </row>
    <row r="515" spans="5:6" ht="15" customHeight="1">
      <c r="E515" s="254" t="s">
        <v>594</v>
      </c>
      <c r="F515" s="253" t="s">
        <v>405</v>
      </c>
    </row>
    <row r="516" spans="5:6" ht="15" customHeight="1">
      <c r="E516" s="254" t="s">
        <v>570</v>
      </c>
      <c r="F516" s="253" t="s">
        <v>406</v>
      </c>
    </row>
    <row r="517" spans="5:6" ht="15" customHeight="1">
      <c r="E517" s="254" t="s">
        <v>561</v>
      </c>
      <c r="F517" s="253" t="s">
        <v>407</v>
      </c>
    </row>
    <row r="518" spans="5:6" ht="15" customHeight="1">
      <c r="E518" s="254" t="s">
        <v>561</v>
      </c>
      <c r="F518" s="253" t="s">
        <v>408</v>
      </c>
    </row>
    <row r="519" spans="5:6" ht="15" customHeight="1">
      <c r="E519" s="254" t="s">
        <v>594</v>
      </c>
      <c r="F519" s="253" t="s">
        <v>409</v>
      </c>
    </row>
    <row r="520" spans="5:6" ht="15" customHeight="1">
      <c r="E520" s="254" t="s">
        <v>570</v>
      </c>
      <c r="F520" s="253" t="s">
        <v>410</v>
      </c>
    </row>
    <row r="521" spans="5:6" ht="15" customHeight="1">
      <c r="E521" s="254" t="s">
        <v>636</v>
      </c>
      <c r="F521" s="253" t="s">
        <v>411</v>
      </c>
    </row>
    <row r="522" spans="5:6" ht="15" customHeight="1">
      <c r="E522" s="254" t="s">
        <v>594</v>
      </c>
      <c r="F522" s="253" t="s">
        <v>412</v>
      </c>
    </row>
    <row r="523" spans="5:6" ht="15" customHeight="1">
      <c r="E523" s="254" t="s">
        <v>570</v>
      </c>
      <c r="F523" s="253" t="s">
        <v>413</v>
      </c>
    </row>
    <row r="524" spans="5:6" ht="15" customHeight="1">
      <c r="E524" s="254" t="s">
        <v>570</v>
      </c>
      <c r="F524" s="253" t="s">
        <v>414</v>
      </c>
    </row>
    <row r="525" spans="5:6" ht="15" customHeight="1">
      <c r="E525" s="254" t="s">
        <v>561</v>
      </c>
      <c r="F525" s="253" t="s">
        <v>415</v>
      </c>
    </row>
    <row r="526" spans="5:6" ht="15" customHeight="1">
      <c r="E526" s="254" t="s">
        <v>570</v>
      </c>
      <c r="F526" s="253" t="s">
        <v>416</v>
      </c>
    </row>
    <row r="527" spans="5:6" ht="15" customHeight="1">
      <c r="E527" s="254" t="s">
        <v>552</v>
      </c>
      <c r="F527" s="253" t="s">
        <v>417</v>
      </c>
    </row>
    <row r="528" spans="5:6" ht="15" customHeight="1">
      <c r="E528" s="254" t="s">
        <v>594</v>
      </c>
      <c r="F528" s="253" t="s">
        <v>418</v>
      </c>
    </row>
    <row r="529" spans="5:6" ht="15" customHeight="1">
      <c r="E529" s="254" t="s">
        <v>561</v>
      </c>
      <c r="F529" s="253" t="s">
        <v>419</v>
      </c>
    </row>
    <row r="530" spans="5:6" ht="15" customHeight="1">
      <c r="E530" s="254" t="s">
        <v>594</v>
      </c>
      <c r="F530" s="253" t="s">
        <v>420</v>
      </c>
    </row>
    <row r="531" spans="5:6" ht="15" customHeight="1">
      <c r="E531" s="254" t="s">
        <v>552</v>
      </c>
      <c r="F531" s="253" t="s">
        <v>421</v>
      </c>
    </row>
    <row r="532" spans="5:6" ht="15" customHeight="1">
      <c r="E532" s="254" t="s">
        <v>594</v>
      </c>
      <c r="F532" s="253" t="s">
        <v>422</v>
      </c>
    </row>
    <row r="533" spans="5:6" ht="15" customHeight="1">
      <c r="E533" s="254" t="s">
        <v>552</v>
      </c>
      <c r="F533" s="253" t="s">
        <v>423</v>
      </c>
    </row>
    <row r="534" spans="5:6" ht="15" customHeight="1">
      <c r="E534" s="254" t="s">
        <v>570</v>
      </c>
      <c r="F534" s="253" t="s">
        <v>424</v>
      </c>
    </row>
    <row r="535" spans="5:6" ht="15" customHeight="1">
      <c r="E535" s="254" t="s">
        <v>552</v>
      </c>
      <c r="F535" s="253" t="s">
        <v>425</v>
      </c>
    </row>
    <row r="536" spans="5:6" ht="15" customHeight="1">
      <c r="E536" s="254" t="s">
        <v>594</v>
      </c>
      <c r="F536" s="253" t="s">
        <v>426</v>
      </c>
    </row>
    <row r="537" spans="5:6" ht="15" customHeight="1">
      <c r="E537" s="254" t="s">
        <v>570</v>
      </c>
      <c r="F537" s="253" t="s">
        <v>427</v>
      </c>
    </row>
    <row r="538" spans="5:6" ht="15" customHeight="1">
      <c r="E538" s="254" t="s">
        <v>570</v>
      </c>
      <c r="F538" s="253" t="s">
        <v>428</v>
      </c>
    </row>
    <row r="539" spans="5:6" ht="15" customHeight="1">
      <c r="E539" s="254" t="s">
        <v>594</v>
      </c>
      <c r="F539" s="253" t="s">
        <v>429</v>
      </c>
    </row>
    <row r="540" spans="5:6" ht="15" customHeight="1">
      <c r="E540" s="254" t="s">
        <v>570</v>
      </c>
      <c r="F540" s="253" t="s">
        <v>430</v>
      </c>
    </row>
    <row r="541" spans="5:6" ht="15" customHeight="1">
      <c r="E541" s="254" t="s">
        <v>561</v>
      </c>
      <c r="F541" s="253" t="s">
        <v>431</v>
      </c>
    </row>
    <row r="542" spans="5:6" ht="15" customHeight="1">
      <c r="E542" s="254" t="s">
        <v>570</v>
      </c>
      <c r="F542" s="253" t="s">
        <v>432</v>
      </c>
    </row>
    <row r="543" spans="5:6" ht="15" customHeight="1">
      <c r="E543" s="254" t="s">
        <v>552</v>
      </c>
      <c r="F543" s="253" t="s">
        <v>433</v>
      </c>
    </row>
    <row r="544" spans="5:6" ht="15" customHeight="1">
      <c r="E544" s="254" t="s">
        <v>552</v>
      </c>
      <c r="F544" s="253" t="s">
        <v>434</v>
      </c>
    </row>
    <row r="545" spans="5:6" ht="15" customHeight="1">
      <c r="E545" s="254" t="s">
        <v>594</v>
      </c>
      <c r="F545" s="253" t="s">
        <v>435</v>
      </c>
    </row>
    <row r="546" spans="5:6" ht="15" customHeight="1">
      <c r="E546" s="254" t="s">
        <v>594</v>
      </c>
      <c r="F546" s="253" t="s">
        <v>436</v>
      </c>
    </row>
    <row r="547" spans="5:6" ht="15" customHeight="1">
      <c r="E547" s="254" t="s">
        <v>561</v>
      </c>
      <c r="F547" s="253" t="s">
        <v>437</v>
      </c>
    </row>
    <row r="548" spans="5:6" ht="15" customHeight="1">
      <c r="E548" s="254" t="s">
        <v>561</v>
      </c>
      <c r="F548" s="253" t="s">
        <v>438</v>
      </c>
    </row>
    <row r="549" spans="5:6" ht="15" customHeight="1">
      <c r="E549" s="254" t="s">
        <v>636</v>
      </c>
      <c r="F549" s="253" t="s">
        <v>439</v>
      </c>
    </row>
    <row r="550" spans="5:6" ht="15" customHeight="1">
      <c r="E550" s="254" t="s">
        <v>552</v>
      </c>
      <c r="F550" s="253" t="s">
        <v>440</v>
      </c>
    </row>
    <row r="551" spans="5:6" ht="15" customHeight="1">
      <c r="E551" s="254" t="s">
        <v>561</v>
      </c>
      <c r="F551" s="253" t="s">
        <v>441</v>
      </c>
    </row>
    <row r="552" spans="5:6" ht="15" customHeight="1">
      <c r="E552" s="254" t="s">
        <v>594</v>
      </c>
      <c r="F552" s="253" t="s">
        <v>442</v>
      </c>
    </row>
    <row r="553" spans="5:6" ht="15" customHeight="1">
      <c r="E553" s="254" t="s">
        <v>594</v>
      </c>
      <c r="F553" s="253" t="s">
        <v>443</v>
      </c>
    </row>
  </sheetData>
  <sheetProtection selectLockedCells="1" selectUnlockedCells="1"/>
  <hyperlinks>
    <hyperlink ref="O2" r:id="rId1" tooltip="Dettaglio ente" display="http://dpsweb.dps.gov.it/cptweb/ricercaEnti.do"/>
    <hyperlink ref="O3" r:id="rId2" tooltip="Dettaglio ente" display="http://dpsweb.dps.gov.it/cptweb/ricercaEnti.do"/>
    <hyperlink ref="O4" r:id="rId3" tooltip="Dettaglio ente" display="http://dpsweb.dps.gov.it/cptweb/ricercaEnti.do"/>
    <hyperlink ref="O5" r:id="rId4" tooltip="Dettaglio ente" display="http://dpsweb.dps.gov.it/cptweb/ricercaEnti.do"/>
    <hyperlink ref="O6" r:id="rId5" tooltip="Dettaglio ente" display="http://dpsweb.dps.gov.it/cptweb/ricercaEnti.do"/>
    <hyperlink ref="O7" r:id="rId6" tooltip="Dettaglio ente" display="http://dpsweb.dps.gov.it/cptweb/ricercaEnti.do"/>
    <hyperlink ref="O8" r:id="rId7" tooltip="Dettaglio ente" display="http://dpsweb.dps.gov.it/cptweb/ricercaEnti.do"/>
    <hyperlink ref="O9" r:id="rId8" tooltip="Dettaglio ente" display="http://dpsweb.dps.gov.it/cptweb/ricercaEnti.do"/>
    <hyperlink ref="O10" r:id="rId9" tooltip="Dettaglio ente" display="http://dpsweb.dps.gov.it/cptweb/ricercaEnti.do"/>
    <hyperlink ref="O11" r:id="rId10" tooltip="Dettaglio ente" display="http://dpsweb.dps.gov.it/cptweb/ricercaEnti.do"/>
    <hyperlink ref="O12" r:id="rId11" tooltip="Dettaglio ente" display="http://dpsweb.dps.gov.it/cptweb/ricercaEnti.do"/>
    <hyperlink ref="O13" r:id="rId12" tooltip="Dettaglio ente" display="http://dpsweb.dps.gov.it/cptweb/ricercaEnti.do"/>
    <hyperlink ref="O14" r:id="rId13" tooltip="Dettaglio ente" display="http://dpsweb.dps.gov.it/cptweb/ricercaEnti.do"/>
    <hyperlink ref="O15" r:id="rId14" tooltip="Dettaglio ente" display="http://dpsweb.dps.gov.it/cptweb/ricercaEnti.do"/>
    <hyperlink ref="O16" r:id="rId15" tooltip="Dettaglio ente" display="http://dpsweb.dps.gov.it/cptweb/ricercaEnti.do"/>
    <hyperlink ref="O17" r:id="rId16" tooltip="Dettaglio ente" display="http://dpsweb.dps.gov.it/cptweb/ricercaEnti.do"/>
    <hyperlink ref="O18" r:id="rId17" tooltip="Dettaglio ente" display="http://dpsweb.dps.gov.it/cptweb/ricercaEnti.do"/>
    <hyperlink ref="O19" r:id="rId18" tooltip="Dettaglio ente" display="http://dpsweb.dps.gov.it/cptweb/ricercaEnti.do"/>
    <hyperlink ref="O20" r:id="rId19" tooltip="Dettaglio ente" display="http://dpsweb.dps.gov.it/cptweb/ricercaEnti.do"/>
    <hyperlink ref="O21" r:id="rId20" tooltip="Dettaglio ente" display="http://dpsweb.dps.gov.it/cptweb/ricercaEnti.do"/>
    <hyperlink ref="O22" r:id="rId21" tooltip="Dettaglio ente" display="http://dpsweb.dps.gov.it/cptweb/ricercaEnti.do"/>
    <hyperlink ref="O23" r:id="rId22" tooltip="Dettaglio ente" display="http://dpsweb.dps.gov.it/cptweb/ricercaEnti.do"/>
    <hyperlink ref="O24" r:id="rId23" tooltip="Dettaglio ente" display="http://dpsweb.dps.gov.it/cptweb/ricercaEnti.do"/>
    <hyperlink ref="O25" r:id="rId24" tooltip="Dettaglio ente" display="http://dpsweb.dps.gov.it/cptweb/ricercaEnti.do"/>
    <hyperlink ref="O26" r:id="rId25" tooltip="Dettaglio ente" display="http://dpsweb.dps.gov.it/cptweb/ricercaEnti.do"/>
    <hyperlink ref="O27" r:id="rId26" tooltip="Dettaglio ente" display="http://dpsweb.dps.gov.it/cptweb/ricercaEnti.do"/>
    <hyperlink ref="O28" r:id="rId27" tooltip="Dettaglio ente" display="http://dpsweb.dps.gov.it/cptweb/ricercaEnti.do"/>
    <hyperlink ref="O29" r:id="rId28" tooltip="Dettaglio ente" display="http://dpsweb.dps.gov.it/cptweb/ricercaEnti.do"/>
    <hyperlink ref="O30" r:id="rId29" tooltip="Dettaglio ente" display="http://dpsweb.dps.gov.it/cptweb/ricercaEnti.do"/>
    <hyperlink ref="O31" r:id="rId30" tooltip="Dettaglio ente" display="http://dpsweb.dps.gov.it/cptweb/ricercaEnti.do"/>
    <hyperlink ref="O32" r:id="rId31" tooltip="Dettaglio ente" display="http://dpsweb.dps.gov.it/cptweb/ricercaEnti.do"/>
    <hyperlink ref="O33" r:id="rId32" tooltip="Dettaglio ente" display="http://dpsweb.dps.gov.it/cptweb/ricercaEnti.do"/>
    <hyperlink ref="O34" r:id="rId33" tooltip="Dettaglio ente" display="http://dpsweb.dps.gov.it/cptweb/ricercaEnti.do"/>
    <hyperlink ref="O35" r:id="rId34" tooltip="Dettaglio ente" display="http://dpsweb.dps.gov.it/cptweb/ricercaEnti.do"/>
    <hyperlink ref="O36" r:id="rId35" tooltip="Dettaglio ente" display="http://dpsweb.dps.gov.it/cptweb/ricercaEnti.do"/>
    <hyperlink ref="O37" r:id="rId36" tooltip="Dettaglio ente" display="http://dpsweb.dps.gov.it/cptweb/ricercaEnti.do"/>
    <hyperlink ref="O38" r:id="rId37" tooltip="Dettaglio ente" display="http://dpsweb.dps.gov.it/cptweb/ricercaEnti.do"/>
    <hyperlink ref="O39" r:id="rId38" tooltip="Dettaglio ente" display="http://dpsweb.dps.gov.it/cptweb/ricercaEnti.do"/>
    <hyperlink ref="O40" r:id="rId39" tooltip="Dettaglio ente" display="http://dpsweb.dps.gov.it/cptweb/ricercaEnti.do"/>
    <hyperlink ref="O41" r:id="rId40" tooltip="Dettaglio ente" display="http://dpsweb.dps.gov.it/cptweb/ricercaEnti.do"/>
    <hyperlink ref="O42" r:id="rId41" tooltip="Dettaglio ente" display="http://dpsweb.dps.gov.it/cptweb/ricercaEnti.do"/>
    <hyperlink ref="O43" r:id="rId42" tooltip="Dettaglio ente" display="http://dpsweb.dps.gov.it/cptweb/ricercaEnti.do"/>
    <hyperlink ref="O44" r:id="rId43" tooltip="Dettaglio ente" display="http://dpsweb.dps.gov.it/cptweb/ricercaEnti.do"/>
    <hyperlink ref="O45" r:id="rId44" tooltip="Dettaglio ente" display="http://dpsweb.dps.gov.it/cptweb/ricercaEnti.do"/>
    <hyperlink ref="O46" r:id="rId45" tooltip="Dettaglio ente" display="http://dpsweb.dps.gov.it/cptweb/ricercaEnti.do"/>
    <hyperlink ref="O47" r:id="rId46" tooltip="Dettaglio ente" display="http://dpsweb.dps.gov.it/cptweb/ricercaEnti.do"/>
    <hyperlink ref="O48" r:id="rId47" tooltip="Dettaglio ente" display="http://dpsweb.dps.gov.it/cptweb/ricercaEnti.do"/>
    <hyperlink ref="O49" r:id="rId48" tooltip="Dettaglio ente" display="http://dpsweb.dps.gov.it/cptweb/ricercaEnti.do"/>
    <hyperlink ref="O50" r:id="rId49" tooltip="Dettaglio ente" display="http://dpsweb.dps.gov.it/cptweb/ricercaEnti.do"/>
    <hyperlink ref="O51" r:id="rId50" tooltip="Dettaglio ente" display="http://dpsweb.dps.gov.it/cptweb/ricercaEnti.do"/>
    <hyperlink ref="O52" r:id="rId51" tooltip="Dettaglio ente" display="http://dpsweb.dps.gov.it/cptweb/ricercaEnti.do"/>
    <hyperlink ref="O53" r:id="rId52" tooltip="Dettaglio ente" display="http://dpsweb.dps.gov.it/cptweb/ricercaEnti.do"/>
    <hyperlink ref="O54" r:id="rId53" tooltip="Dettaglio ente" display="http://dpsweb.dps.gov.it/cptweb/ricercaEnti.do"/>
    <hyperlink ref="O55" r:id="rId54" tooltip="Dettaglio ente" display="http://dpsweb.dps.gov.it/cptweb/ricercaEnti.do"/>
    <hyperlink ref="O56" r:id="rId55" tooltip="Dettaglio ente" display="http://dpsweb.dps.gov.it/cptweb/ricercaEnti.do"/>
    <hyperlink ref="O57" r:id="rId56" tooltip="Dettaglio ente" display="http://dpsweb.dps.gov.it/cptweb/ricercaEnti.do"/>
    <hyperlink ref="O58" r:id="rId57" tooltip="Dettaglio ente" display="http://dpsweb.dps.gov.it/cptweb/ricercaEnti.do"/>
    <hyperlink ref="O59" r:id="rId58" tooltip="Dettaglio ente" display="http://dpsweb.dps.gov.it/cptweb/ricercaEnti.do"/>
    <hyperlink ref="O60" r:id="rId59" tooltip="Dettaglio ente" display="http://dpsweb.dps.gov.it/cptweb/ricercaEnti.do"/>
    <hyperlink ref="O61" r:id="rId60" tooltip="Dettaglio ente" display="http://dpsweb.dps.gov.it/cptweb/ricercaEnti.do"/>
    <hyperlink ref="O62" r:id="rId61" tooltip="Dettaglio ente" display="http://dpsweb.dps.gov.it/cptweb/ricercaEnti.do"/>
    <hyperlink ref="O63" r:id="rId62" tooltip="Dettaglio ente" display="http://dpsweb.dps.gov.it/cptweb/ricercaEnti.do"/>
    <hyperlink ref="O64" r:id="rId63" tooltip="Dettaglio ente" display="http://dpsweb.dps.gov.it/cptweb/ricercaEnti.do"/>
    <hyperlink ref="O65" r:id="rId64" tooltip="Dettaglio ente" display="http://dpsweb.dps.gov.it/cptweb/ricercaEnti.do"/>
    <hyperlink ref="O66" r:id="rId65" tooltip="Dettaglio ente" display="http://dpsweb.dps.gov.it/cptweb/ricercaEnti.do"/>
    <hyperlink ref="O67" r:id="rId66" tooltip="Dettaglio ente" display="http://dpsweb.dps.gov.it/cptweb/ricercaEnti.do"/>
    <hyperlink ref="O68" r:id="rId67" tooltip="Dettaglio ente" display="http://dpsweb.dps.gov.it/cptweb/ricercaEnti.do"/>
    <hyperlink ref="O69" r:id="rId68" tooltip="Dettaglio ente" display="http://dpsweb.dps.gov.it/cptweb/ricercaEnti.do"/>
    <hyperlink ref="O70" r:id="rId69" tooltip="Dettaglio ente" display="http://dpsweb.dps.gov.it/cptweb/ricercaEnti.do"/>
    <hyperlink ref="O71" r:id="rId70" tooltip="Dettaglio ente" display="http://dpsweb.dps.gov.it/cptweb/ricercaEnti.do"/>
    <hyperlink ref="O72" r:id="rId71" tooltip="Dettaglio ente" display="http://dpsweb.dps.gov.it/cptweb/ricercaEnti.do"/>
    <hyperlink ref="O73" r:id="rId72" tooltip="Dettaglio ente" display="http://dpsweb.dps.gov.it/cptweb/ricercaEnti.do"/>
    <hyperlink ref="O74" r:id="rId73" tooltip="Dettaglio ente" display="http://dpsweb.dps.gov.it/cptweb/ricercaEnti.do"/>
    <hyperlink ref="O75" r:id="rId74" tooltip="Dettaglio ente" display="http://dpsweb.dps.gov.it/cptweb/ricercaEnti.do"/>
    <hyperlink ref="O76" r:id="rId75" tooltip="Dettaglio ente" display="http://dpsweb.dps.gov.it/cptweb/ricercaEnti.do"/>
    <hyperlink ref="O77" r:id="rId76" tooltip="Dettaglio ente" display="http://dpsweb.dps.gov.it/cptweb/ricercaEnti.do"/>
    <hyperlink ref="O78" r:id="rId77" tooltip="Dettaglio ente" display="http://dpsweb.dps.gov.it/cptweb/ricercaEnti.do"/>
    <hyperlink ref="O79" r:id="rId78" tooltip="Dettaglio ente" display="http://dpsweb.dps.gov.it/cptweb/ricercaEnti.do"/>
    <hyperlink ref="O80" r:id="rId79" tooltip="Dettaglio ente" display="http://dpsweb.dps.gov.it/cptweb/ricercaEnti.do"/>
    <hyperlink ref="O81" r:id="rId80" tooltip="Dettaglio ente" display="http://dpsweb.dps.gov.it/cptweb/ricercaEnti.do"/>
    <hyperlink ref="O82" r:id="rId81" tooltip="Dettaglio ente" display="http://dpsweb.dps.gov.it/cptweb/ricercaEnti.do"/>
    <hyperlink ref="O83" r:id="rId82" tooltip="Dettaglio ente" display="http://dpsweb.dps.gov.it/cptweb/ricercaEnti.do"/>
    <hyperlink ref="O84" r:id="rId83" tooltip="Dettaglio ente" display="http://dpsweb.dps.gov.it/cptweb/ricercaEnti.do"/>
    <hyperlink ref="O85" r:id="rId84" tooltip="Dettaglio ente" display="http://dpsweb.dps.gov.it/cptweb/ricercaEnti.do"/>
    <hyperlink ref="O86" r:id="rId85" tooltip="Dettaglio ente" display="http://dpsweb.dps.gov.it/cptweb/ricercaEnti.do"/>
    <hyperlink ref="O87" r:id="rId86" tooltip="Dettaglio ente" display="http://dpsweb.dps.gov.it/cptweb/ricercaEnti.do"/>
    <hyperlink ref="O88" r:id="rId87" tooltip="Dettaglio ente" display="http://dpsweb.dps.gov.it/cptweb/ricercaEnti.do"/>
    <hyperlink ref="O89" r:id="rId88" tooltip="Dettaglio ente" display="http://dpsweb.dps.gov.it/cptweb/ricercaEnti.do"/>
    <hyperlink ref="O90" r:id="rId89" tooltip="Dettaglio ente" display="http://dpsweb.dps.gov.it/cptweb/ricercaEnti.do"/>
    <hyperlink ref="O91" r:id="rId90" tooltip="Dettaglio ente" display="http://dpsweb.dps.gov.it/cptweb/ricercaEnti.do"/>
    <hyperlink ref="O92" r:id="rId91" tooltip="Dettaglio ente" display="http://dpsweb.dps.gov.it/cptweb/ricercaEnti.do"/>
    <hyperlink ref="O93" r:id="rId92" tooltip="Dettaglio ente" display="http://dpsweb.dps.gov.it/cptweb/ricercaEnti.do"/>
    <hyperlink ref="O94" r:id="rId93" tooltip="Dettaglio ente" display="http://dpsweb.dps.gov.it/cptweb/ricercaEnti.do"/>
    <hyperlink ref="O95" r:id="rId94" tooltip="Dettaglio ente" display="http://dpsweb.dps.gov.it/cptweb/ricercaEnti.do"/>
    <hyperlink ref="O96" r:id="rId95" tooltip="Dettaglio ente" display="http://dpsweb.dps.gov.it/cptweb/ricercaEnti.do"/>
    <hyperlink ref="O97" r:id="rId96" tooltip="Dettaglio ente" display="http://dpsweb.dps.gov.it/cptweb/ricercaEnti.do"/>
    <hyperlink ref="O98" r:id="rId97" tooltip="Dettaglio ente" display="http://dpsweb.dps.gov.it/cptweb/ricercaEnti.do"/>
    <hyperlink ref="O99" r:id="rId98" tooltip="Dettaglio ente" display="http://dpsweb.dps.gov.it/cptweb/ricercaEnti.do"/>
    <hyperlink ref="O100" r:id="rId99" tooltip="Dettaglio ente" display="http://dpsweb.dps.gov.it/cptweb/ricercaEnti.do"/>
    <hyperlink ref="O101" r:id="rId100" tooltip="Dettaglio ente" display="http://dpsweb.dps.gov.it/cptweb/ricercaEnti.do"/>
    <hyperlink ref="O102" r:id="rId101" tooltip="Dettaglio ente" display="http://dpsweb.dps.gov.it/cptweb/ricercaEnti.do"/>
    <hyperlink ref="O103" r:id="rId102" tooltip="Dettaglio ente" display="http://dpsweb.dps.gov.it/cptweb/ricercaEnti.do"/>
    <hyperlink ref="O104" r:id="rId103" tooltip="Dettaglio ente" display="http://dpsweb.dps.gov.it/cptweb/ricercaEnti.do"/>
    <hyperlink ref="O105" r:id="rId104" tooltip="Dettaglio ente" display="http://dpsweb.dps.gov.it/cptweb/ricercaEnti.do"/>
    <hyperlink ref="O106" r:id="rId105" tooltip="Dettaglio ente" display="http://dpsweb.dps.gov.it/cptweb/ricercaEnti.do"/>
    <hyperlink ref="O107" r:id="rId106" tooltip="Dettaglio ente" display="http://dpsweb.dps.gov.it/cptweb/ricercaEnti.do"/>
    <hyperlink ref="O108" r:id="rId107" tooltip="Dettaglio ente" display="http://dpsweb.dps.gov.it/cptweb/ricercaEnti.do"/>
    <hyperlink ref="O109" r:id="rId108" tooltip="Dettaglio ente" display="http://dpsweb.dps.gov.it/cptweb/ricercaEnti.do"/>
    <hyperlink ref="O110" r:id="rId109" tooltip="Dettaglio ente" display="http://dpsweb.dps.gov.it/cptweb/ricercaEnti.do"/>
    <hyperlink ref="O111" r:id="rId110" tooltip="Dettaglio ente" display="http://dpsweb.dps.gov.it/cptweb/ricercaEnti.do"/>
    <hyperlink ref="O112" r:id="rId111" tooltip="Dettaglio ente" display="http://dpsweb.dps.gov.it/cptweb/ricercaEnti.do"/>
    <hyperlink ref="O113" r:id="rId112" tooltip="Dettaglio ente" display="http://dpsweb.dps.gov.it/cptweb/ricercaEnti.do"/>
    <hyperlink ref="O114" r:id="rId113" tooltip="Dettaglio ente" display="http://dpsweb.dps.gov.it/cptweb/ricercaEnti.do"/>
    <hyperlink ref="O115" r:id="rId114" tooltip="Dettaglio ente" display="http://dpsweb.dps.gov.it/cptweb/ricercaEnti.do"/>
    <hyperlink ref="O116" r:id="rId115" tooltip="Dettaglio ente" display="http://dpsweb.dps.gov.it/cptweb/ricercaEnti.do"/>
    <hyperlink ref="O117" r:id="rId116" tooltip="Dettaglio ente" display="http://dpsweb.dps.gov.it/cptweb/ricercaEnti.do"/>
    <hyperlink ref="O118" r:id="rId117" tooltip="Dettaglio ente" display="http://dpsweb.dps.gov.it/cptweb/ricercaEnti.do"/>
    <hyperlink ref="O119" r:id="rId118" tooltip="Dettaglio ente" display="http://dpsweb.dps.gov.it/cptweb/ricercaEnti.do"/>
    <hyperlink ref="O120" r:id="rId119" tooltip="Dettaglio ente" display="http://dpsweb.dps.gov.it/cptweb/ricercaEnti.do"/>
    <hyperlink ref="O121" r:id="rId120" tooltip="Dettaglio ente" display="http://dpsweb.dps.gov.it/cptweb/ricercaEnti.do"/>
    <hyperlink ref="O122" r:id="rId121" tooltip="Dettaglio ente" display="http://dpsweb.dps.gov.it/cptweb/ricercaEnti.do"/>
    <hyperlink ref="O123" r:id="rId122" tooltip="Dettaglio ente" display="http://dpsweb.dps.gov.it/cptweb/ricercaEnti.do"/>
    <hyperlink ref="O124" r:id="rId123" tooltip="Dettaglio ente" display="http://dpsweb.dps.gov.it/cptweb/ricercaEnti.do"/>
    <hyperlink ref="O125" r:id="rId124" tooltip="Dettaglio ente" display="http://dpsweb.dps.gov.it/cptweb/ricercaEnti.do"/>
    <hyperlink ref="O126" r:id="rId125" tooltip="Dettaglio ente" display="http://dpsweb.dps.gov.it/cptweb/ricercaEnti.do"/>
    <hyperlink ref="O127" r:id="rId126" tooltip="Dettaglio ente" display="http://dpsweb.dps.gov.it/cptweb/ricercaEnti.do"/>
    <hyperlink ref="O128" r:id="rId127" tooltip="Dettaglio ente" display="http://dpsweb.dps.gov.it/cptweb/ricercaEnti.do"/>
    <hyperlink ref="O129" r:id="rId128" tooltip="Dettaglio ente" display="http://dpsweb.dps.gov.it/cptweb/ricercaEnti.do"/>
    <hyperlink ref="O130" r:id="rId129" tooltip="Dettaglio ente" display="http://dpsweb.dps.gov.it/cptweb/ricercaEnti.do"/>
    <hyperlink ref="O131" r:id="rId130" tooltip="Dettaglio ente" display="http://dpsweb.dps.gov.it/cptweb/ricercaEnti.do"/>
    <hyperlink ref="O132" r:id="rId131" tooltip="Dettaglio ente" display="http://dpsweb.dps.gov.it/cptweb/ricercaEnti.do"/>
    <hyperlink ref="O133" r:id="rId132" tooltip="Dettaglio ente" display="http://dpsweb.dps.gov.it/cptweb/ricercaEnti.do"/>
    <hyperlink ref="O134" r:id="rId133" tooltip="Dettaglio ente" display="http://dpsweb.dps.gov.it/cptweb/ricercaEnti.do"/>
    <hyperlink ref="O135" r:id="rId134" tooltip="Dettaglio ente" display="http://dpsweb.dps.gov.it/cptweb/ricercaEnti.do"/>
    <hyperlink ref="O136" r:id="rId135" tooltip="Dettaglio ente" display="http://dpsweb.dps.gov.it/cptweb/ricercaEnti.do"/>
    <hyperlink ref="O137" r:id="rId136" tooltip="Dettaglio ente" display="http://dpsweb.dps.gov.it/cptweb/ricercaEnti.do"/>
    <hyperlink ref="O138" r:id="rId137" tooltip="Dettaglio ente" display="http://dpsweb.dps.gov.it/cptweb/ricercaEnti.do"/>
    <hyperlink ref="O139" r:id="rId138" tooltip="Dettaglio ente" display="http://dpsweb.dps.gov.it/cptweb/ricercaEnti.do"/>
    <hyperlink ref="O140" r:id="rId139" tooltip="Dettaglio ente" display="http://dpsweb.dps.gov.it/cptweb/ricercaEnti.do"/>
    <hyperlink ref="O141" r:id="rId140" tooltip="Dettaglio ente" display="http://dpsweb.dps.gov.it/cptweb/ricercaEnti.do"/>
    <hyperlink ref="O142" r:id="rId141" tooltip="Dettaglio ente" display="http://dpsweb.dps.gov.it/cptweb/ricercaEnti.do"/>
    <hyperlink ref="O143" r:id="rId142" tooltip="Dettaglio ente" display="http://dpsweb.dps.gov.it/cptweb/ricercaEnti.do"/>
    <hyperlink ref="O144" r:id="rId143" tooltip="Dettaglio ente" display="http://dpsweb.dps.gov.it/cptweb/ricercaEnti.do"/>
    <hyperlink ref="O145" r:id="rId144" tooltip="Dettaglio ente" display="http://dpsweb.dps.gov.it/cptweb/ricercaEnti.do"/>
    <hyperlink ref="O146" r:id="rId145" tooltip="Dettaglio ente" display="http://dpsweb.dps.gov.it/cptweb/ricercaEnti.do"/>
    <hyperlink ref="O147" r:id="rId146" tooltip="Dettaglio ente" display="http://dpsweb.dps.gov.it/cptweb/ricercaEnti.do"/>
    <hyperlink ref="O148" r:id="rId147" tooltip="Dettaglio ente" display="http://dpsweb.dps.gov.it/cptweb/ricercaEnti.do"/>
    <hyperlink ref="O149" r:id="rId148" tooltip="Dettaglio ente" display="http://dpsweb.dps.gov.it/cptweb/ricercaEnti.do"/>
    <hyperlink ref="O150" r:id="rId149" tooltip="Dettaglio ente" display="http://dpsweb.dps.gov.it/cptweb/ricercaEnti.do"/>
    <hyperlink ref="O151" r:id="rId150" tooltip="Dettaglio ente" display="http://dpsweb.dps.gov.it/cptweb/ricercaEnti.do"/>
    <hyperlink ref="O152" r:id="rId151" tooltip="Dettaglio ente" display="http://dpsweb.dps.gov.it/cptweb/ricercaEnti.do"/>
    <hyperlink ref="O153" r:id="rId152" tooltip="Dettaglio ente" display="http://dpsweb.dps.gov.it/cptweb/ricercaEnti.do"/>
    <hyperlink ref="O154" r:id="rId153" tooltip="Dettaglio ente" display="http://dpsweb.dps.gov.it/cptweb/ricercaEnti.do"/>
    <hyperlink ref="O155" r:id="rId154" tooltip="Dettaglio ente" display="http://dpsweb.dps.gov.it/cptweb/ricercaEnti.do"/>
    <hyperlink ref="O156" r:id="rId155" tooltip="Dettaglio ente" display="http://dpsweb.dps.gov.it/cptweb/ricercaEnti.do"/>
    <hyperlink ref="O157" r:id="rId156" tooltip="Dettaglio ente" display="http://dpsweb.dps.gov.it/cptweb/ricercaEnti.do"/>
    <hyperlink ref="O158" r:id="rId157" tooltip="Dettaglio ente" display="http://dpsweb.dps.gov.it/cptweb/ricercaEnti.do"/>
    <hyperlink ref="O159" r:id="rId158" tooltip="Dettaglio ente" display="http://dpsweb.dps.gov.it/cptweb/ricercaEnti.do"/>
    <hyperlink ref="O160" r:id="rId159" tooltip="Dettaglio ente" display="http://dpsweb.dps.gov.it/cptweb/ricercaEnti.do"/>
    <hyperlink ref="O161" r:id="rId160" tooltip="Dettaglio ente" display="http://dpsweb.dps.gov.it/cptweb/ricercaEnti.do"/>
    <hyperlink ref="O162" r:id="rId161" tooltip="Dettaglio ente" display="http://dpsweb.dps.gov.it/cptweb/ricercaEnti.do"/>
    <hyperlink ref="O163" r:id="rId162" tooltip="Dettaglio ente" display="http://dpsweb.dps.gov.it/cptweb/ricercaEnti.do"/>
    <hyperlink ref="O164" r:id="rId163" tooltip="Dettaglio ente" display="http://dpsweb.dps.gov.it/cptweb/ricercaEnti.do"/>
    <hyperlink ref="O165" r:id="rId164" tooltip="Dettaglio ente" display="http://dpsweb.dps.gov.it/cptweb/ricercaEnti.do"/>
    <hyperlink ref="O166" r:id="rId165" tooltip="Dettaglio ente" display="http://dpsweb.dps.gov.it/cptweb/ricercaEnti.do"/>
    <hyperlink ref="O167" r:id="rId166" tooltip="Dettaglio ente" display="http://dpsweb.dps.gov.it/cptweb/ricercaEnti.do"/>
    <hyperlink ref="O168" r:id="rId167" tooltip="Dettaglio ente" display="http://dpsweb.dps.gov.it/cptweb/ricercaEnti.do"/>
    <hyperlink ref="O169" r:id="rId168" tooltip="Dettaglio ente" display="http://dpsweb.dps.gov.it/cptweb/ricercaEnti.do"/>
    <hyperlink ref="O170" r:id="rId169" tooltip="Dettaglio ente" display="http://dpsweb.dps.gov.it/cptweb/ricercaEnti.do"/>
    <hyperlink ref="O171" r:id="rId170" tooltip="Dettaglio ente" display="http://dpsweb.dps.gov.it/cptweb/ricercaEnti.do"/>
    <hyperlink ref="O172" r:id="rId171" tooltip="Dettaglio ente" display="http://dpsweb.dps.gov.it/cptweb/ricercaEnti.do"/>
    <hyperlink ref="O173" r:id="rId172" tooltip="Dettaglio ente" display="http://dpsweb.dps.gov.it/cptweb/ricercaEnti.do"/>
    <hyperlink ref="O174" r:id="rId173" tooltip="Dettaglio ente" display="http://dpsweb.dps.gov.it/cptweb/ricercaEnti.do"/>
    <hyperlink ref="O175" r:id="rId174" tooltip="Dettaglio ente" display="http://dpsweb.dps.gov.it/cptweb/ricercaEnti.do"/>
    <hyperlink ref="O176" r:id="rId175" tooltip="Dettaglio ente" display="http://dpsweb.dps.gov.it/cptweb/ricercaEnti.do"/>
    <hyperlink ref="O177" r:id="rId176" tooltip="Dettaglio ente" display="http://dpsweb.dps.gov.it/cptweb/ricercaEnti.do"/>
    <hyperlink ref="O178" r:id="rId177" tooltip="Dettaglio ente" display="http://dpsweb.dps.gov.it/cptweb/ricercaEnti.do"/>
    <hyperlink ref="O179" r:id="rId178" tooltip="Dettaglio ente" display="http://dpsweb.dps.gov.it/cptweb/ricercaEnti.do"/>
    <hyperlink ref="O180" r:id="rId179" tooltip="Dettaglio ente" display="http://dpsweb.dps.gov.it/cptweb/ricercaEnti.do"/>
    <hyperlink ref="O181" r:id="rId180" tooltip="Dettaglio ente" display="http://dpsweb.dps.gov.it/cptweb/ricercaEnti.do"/>
    <hyperlink ref="O182" r:id="rId181" tooltip="Dettaglio ente" display="http://dpsweb.dps.gov.it/cptweb/ricercaEnti.do"/>
    <hyperlink ref="O183" r:id="rId182" tooltip="Dettaglio ente" display="http://dpsweb.dps.gov.it/cptweb/ricercaEnti.do"/>
    <hyperlink ref="O184" r:id="rId183" tooltip="Dettaglio ente" display="http://dpsweb.dps.gov.it/cptweb/ricercaEnti.do"/>
    <hyperlink ref="O185" r:id="rId184" tooltip="Dettaglio ente" display="http://dpsweb.dps.gov.it/cptweb/ricercaEnti.do"/>
    <hyperlink ref="O186" r:id="rId185" tooltip="Dettaglio ente" display="http://dpsweb.dps.gov.it/cptweb/ricercaEnti.do"/>
    <hyperlink ref="O187" r:id="rId186" tooltip="Dettaglio ente" display="http://dpsweb.dps.gov.it/cptweb/ricercaEnti.do"/>
    <hyperlink ref="O188" r:id="rId187" tooltip="Dettaglio ente" display="http://dpsweb.dps.gov.it/cptweb/ricercaEnti.do"/>
    <hyperlink ref="O189" r:id="rId188" tooltip="Dettaglio ente" display="http://dpsweb.dps.gov.it/cptweb/ricercaEnti.do"/>
    <hyperlink ref="O190" r:id="rId189" tooltip="Dettaglio ente" display="http://dpsweb.dps.gov.it/cptweb/ricercaEnti.do"/>
    <hyperlink ref="O191" r:id="rId190" tooltip="Dettaglio ente" display="http://dpsweb.dps.gov.it/cptweb/ricercaEnti.do"/>
    <hyperlink ref="O192" r:id="rId191" tooltip="Dettaglio ente" display="http://dpsweb.dps.gov.it/cptweb/ricercaEnti.do"/>
    <hyperlink ref="O193" r:id="rId192" tooltip="Dettaglio ente" display="http://dpsweb.dps.gov.it/cptweb/ricercaEnti.do"/>
    <hyperlink ref="O194" r:id="rId193" tooltip="Dettaglio ente" display="http://dpsweb.dps.gov.it/cptweb/ricercaEnti.do"/>
    <hyperlink ref="O195" r:id="rId194" tooltip="Dettaglio ente" display="http://dpsweb.dps.gov.it/cptweb/ricercaEnti.do"/>
    <hyperlink ref="O196" r:id="rId195" tooltip="Dettaglio ente" display="http://dpsweb.dps.gov.it/cptweb/ricercaEnti.do"/>
    <hyperlink ref="O197" r:id="rId196" tooltip="Dettaglio ente" display="http://dpsweb.dps.gov.it/cptweb/ricercaEnti.do"/>
    <hyperlink ref="O198" r:id="rId197" tooltip="Dettaglio ente" display="http://dpsweb.dps.gov.it/cptweb/ricercaEnti.do"/>
    <hyperlink ref="O199" r:id="rId198" tooltip="Dettaglio ente" display="http://dpsweb.dps.gov.it/cptweb/ricercaEnti.do"/>
    <hyperlink ref="O200" r:id="rId199" tooltip="Dettaglio ente" display="http://dpsweb.dps.gov.it/cptweb/ricercaEnti.do"/>
    <hyperlink ref="O201" r:id="rId200" tooltip="Dettaglio ente" display="http://dpsweb.dps.gov.it/cptweb/ricercaEnti.do"/>
    <hyperlink ref="O202" r:id="rId201" tooltip="Dettaglio ente" display="http://dpsweb.dps.gov.it/cptweb/ricercaEnti.do"/>
    <hyperlink ref="O203" r:id="rId202" tooltip="Dettaglio ente" display="http://dpsweb.dps.gov.it/cptweb/ricercaEnti.do"/>
    <hyperlink ref="O204" r:id="rId203" tooltip="Dettaglio ente" display="http://dpsweb.dps.gov.it/cptweb/ricercaEnti.do"/>
    <hyperlink ref="O205" r:id="rId204" tooltip="Dettaglio ente" display="http://dpsweb.dps.gov.it/cptweb/ricercaEnti.do"/>
    <hyperlink ref="O206" r:id="rId205" tooltip="Dettaglio ente" display="http://dpsweb.dps.gov.it/cptweb/ricercaEnti.do"/>
    <hyperlink ref="O207" r:id="rId206" tooltip="Dettaglio ente" display="http://dpsweb.dps.gov.it/cptweb/ricercaEnti.do"/>
    <hyperlink ref="O208" r:id="rId207" tooltip="Dettaglio ente" display="http://dpsweb.dps.gov.it/cptweb/ricercaEnti.do"/>
    <hyperlink ref="O209" r:id="rId208" tooltip="Dettaglio ente" display="http://dpsweb.dps.gov.it/cptweb/ricercaEnti.do"/>
    <hyperlink ref="O210" r:id="rId209" tooltip="Dettaglio ente" display="http://dpsweb.dps.gov.it/cptweb/ricercaEnti.do"/>
    <hyperlink ref="O211" r:id="rId210" tooltip="Dettaglio ente" display="http://dpsweb.dps.gov.it/cptweb/ricercaEnti.do"/>
    <hyperlink ref="O212" r:id="rId211" tooltip="Dettaglio ente" display="http://dpsweb.dps.gov.it/cptweb/ricercaEnti.do"/>
    <hyperlink ref="O213" r:id="rId212" tooltip="Dettaglio ente" display="http://dpsweb.dps.gov.it/cptweb/ricercaEnti.do"/>
    <hyperlink ref="O214" r:id="rId213" tooltip="Dettaglio ente" display="http://dpsweb.dps.gov.it/cptweb/ricercaEnti.do"/>
    <hyperlink ref="O215" r:id="rId214" tooltip="Dettaglio ente" display="http://dpsweb.dps.gov.it/cptweb/ricercaEnti.do"/>
    <hyperlink ref="O216" r:id="rId215" tooltip="Dettaglio ente" display="http://dpsweb.dps.gov.it/cptweb/ricercaEnti.do"/>
    <hyperlink ref="O217" r:id="rId216" tooltip="Dettaglio ente" display="http://dpsweb.dps.gov.it/cptweb/ricercaEnti.do"/>
    <hyperlink ref="O218" r:id="rId217" tooltip="Dettaglio ente" display="http://dpsweb.dps.gov.it/cptweb/ricercaEnti.do"/>
    <hyperlink ref="O219" r:id="rId218" tooltip="Dettaglio ente" display="http://dpsweb.dps.gov.it/cptweb/ricercaEnti.do"/>
    <hyperlink ref="O220" r:id="rId219" tooltip="Dettaglio ente" display="http://dpsweb.dps.gov.it/cptweb/ricercaEnti.do"/>
    <hyperlink ref="O221" r:id="rId220" tooltip="Dettaglio ente" display="http://dpsweb.dps.gov.it/cptweb/ricercaEnti.do"/>
    <hyperlink ref="O222" r:id="rId221" tooltip="Dettaglio ente" display="http://dpsweb.dps.gov.it/cptweb/ricercaEnti.do"/>
    <hyperlink ref="O223" r:id="rId222" tooltip="Dettaglio ente" display="http://dpsweb.dps.gov.it/cptweb/ricercaEnti.do"/>
    <hyperlink ref="O224" r:id="rId223" tooltip="Dettaglio ente" display="http://dpsweb.dps.gov.it/cptweb/ricercaEnti.do"/>
    <hyperlink ref="O225" r:id="rId224" tooltip="Dettaglio ente" display="http://dpsweb.dps.gov.it/cptweb/ricercaEnti.do"/>
    <hyperlink ref="O226" r:id="rId225" tooltip="Dettaglio ente" display="http://dpsweb.dps.gov.it/cptweb/ricercaEnti.do"/>
    <hyperlink ref="O227" r:id="rId226" tooltip="Dettaglio ente" display="http://dpsweb.dps.gov.it/cptweb/ricercaEnti.do"/>
    <hyperlink ref="O228" r:id="rId227" tooltip="Dettaglio ente" display="http://dpsweb.dps.gov.it/cptweb/ricercaEnti.do"/>
    <hyperlink ref="O229" r:id="rId228" tooltip="Dettaglio ente" display="http://dpsweb.dps.gov.it/cptweb/ricercaEnti.do"/>
    <hyperlink ref="O230" r:id="rId229" tooltip="Dettaglio ente" display="http://dpsweb.dps.gov.it/cptweb/ricercaEnti.do"/>
    <hyperlink ref="O231" r:id="rId230" tooltip="Dettaglio ente" display="http://dpsweb.dps.gov.it/cptweb/ricercaEnti.do"/>
    <hyperlink ref="O232" r:id="rId231" tooltip="Dettaglio ente" display="http://dpsweb.dps.gov.it/cptweb/ricercaEnti.do"/>
    <hyperlink ref="O233" r:id="rId232" tooltip="Dettaglio ente" display="http://dpsweb.dps.gov.it/cptweb/ricercaEnti.do"/>
    <hyperlink ref="O234" r:id="rId233" tooltip="Dettaglio ente" display="http://dpsweb.dps.gov.it/cptweb/ricercaEnti.do"/>
    <hyperlink ref="O235" r:id="rId234" tooltip="Dettaglio ente" display="http://dpsweb.dps.gov.it/cptweb/ricercaEnti.do"/>
    <hyperlink ref="O236" r:id="rId235" tooltip="Dettaglio ente" display="http://dpsweb.dps.gov.it/cptweb/ricercaEnti.do"/>
    <hyperlink ref="O237" r:id="rId236" tooltip="Dettaglio ente" display="http://dpsweb.dps.gov.it/cptweb/ricercaEnti.do"/>
    <hyperlink ref="O238" r:id="rId237" tooltip="Dettaglio ente" display="http://dpsweb.dps.gov.it/cptweb/ricercaEnti.do"/>
    <hyperlink ref="O239" r:id="rId238" tooltip="Dettaglio ente" display="http://dpsweb.dps.gov.it/cptweb/ricercaEnti.do"/>
    <hyperlink ref="O240" r:id="rId239" tooltip="Dettaglio ente" display="http://dpsweb.dps.gov.it/cptweb/ricercaEnti.do"/>
    <hyperlink ref="O241" r:id="rId240" tooltip="Dettaglio ente" display="http://dpsweb.dps.gov.it/cptweb/ricercaEnti.do"/>
    <hyperlink ref="O242" r:id="rId241" tooltip="Dettaglio ente" display="http://dpsweb.dps.gov.it/cptweb/ricercaEnti.do"/>
    <hyperlink ref="O243" r:id="rId242" tooltip="Dettaglio ente" display="http://dpsweb.dps.gov.it/cptweb/ricercaEnti.do"/>
    <hyperlink ref="O244" r:id="rId243" tooltip="Dettaglio ente" display="http://dpsweb.dps.gov.it/cptweb/ricercaEnti.do"/>
    <hyperlink ref="O245" r:id="rId244" tooltip="Dettaglio ente" display="http://dpsweb.dps.gov.it/cptweb/ricercaEnti.do"/>
    <hyperlink ref="O246" r:id="rId245" tooltip="Dettaglio ente" display="http://dpsweb.dps.gov.it/cptweb/ricercaEnti.do"/>
    <hyperlink ref="O247" r:id="rId246" tooltip="Dettaglio ente" display="http://dpsweb.dps.gov.it/cptweb/ricercaEnti.do"/>
    <hyperlink ref="O248" r:id="rId247" tooltip="Dettaglio ente" display="http://dpsweb.dps.gov.it/cptweb/ricercaEnti.do"/>
    <hyperlink ref="O249" r:id="rId248" tooltip="Dettaglio ente" display="http://dpsweb.dps.gov.it/cptweb/ricercaEnti.do"/>
    <hyperlink ref="O250" r:id="rId249" tooltip="Dettaglio ente" display="http://dpsweb.dps.gov.it/cptweb/ricercaEnti.do"/>
    <hyperlink ref="O251" r:id="rId250" tooltip="Dettaglio ente" display="http://dpsweb.dps.gov.it/cptweb/ricercaEnti.do"/>
    <hyperlink ref="O252" r:id="rId251" tooltip="Dettaglio ente" display="http://dpsweb.dps.gov.it/cptweb/ricercaEnti.do"/>
    <hyperlink ref="O253" r:id="rId252" tooltip="Dettaglio ente" display="http://dpsweb.dps.gov.it/cptweb/ricercaEnti.do"/>
    <hyperlink ref="O254" r:id="rId253" tooltip="Dettaglio ente" display="http://dpsweb.dps.gov.it/cptweb/ricercaEnti.do"/>
    <hyperlink ref="O255" r:id="rId254" tooltip="Dettaglio ente" display="http://dpsweb.dps.gov.it/cptweb/ricercaEnti.do"/>
    <hyperlink ref="O256" r:id="rId255" tooltip="Dettaglio ente" display="http://dpsweb.dps.gov.it/cptweb/ricercaEnti.do"/>
    <hyperlink ref="O257" r:id="rId256" tooltip="Dettaglio ente" display="http://dpsweb.dps.gov.it/cptweb/ricercaEnti.do"/>
    <hyperlink ref="O258" r:id="rId257" tooltip="Dettaglio ente" display="http://dpsweb.dps.gov.it/cptweb/ricercaEnti.do"/>
    <hyperlink ref="O259" r:id="rId258" tooltip="Dettaglio ente" display="http://dpsweb.dps.gov.it/cptweb/ricercaEnti.do"/>
    <hyperlink ref="O260" r:id="rId259" tooltip="Dettaglio ente" display="http://dpsweb.dps.gov.it/cptweb/ricercaEnti.do"/>
    <hyperlink ref="O261" r:id="rId260" tooltip="Dettaglio ente" display="http://dpsweb.dps.gov.it/cptweb/ricercaEnti.do"/>
    <hyperlink ref="O262" r:id="rId261" tooltip="Dettaglio ente" display="http://dpsweb.dps.gov.it/cptweb/ricercaEnti.do"/>
    <hyperlink ref="O263" r:id="rId262" tooltip="Dettaglio ente" display="http://dpsweb.dps.gov.it/cptweb/ricercaEnti.do"/>
  </hyperlinks>
  <printOptions/>
  <pageMargins left="0.75" right="0.75" top="1" bottom="1" header="0.5" footer="0.5"/>
  <pageSetup horizontalDpi="300" verticalDpi="300" orientation="portrait" paperSize="9" r:id="rId264"/>
  <drawing r:id="rId263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">
    <tabColor indexed="15"/>
  </sheetPr>
  <dimension ref="A1:AE6"/>
  <sheetViews>
    <sheetView showRowColHeaders="0" zoomScalePageLayoutView="0" workbookViewId="0" topLeftCell="A1">
      <selection activeCell="C2" sqref="C2"/>
    </sheetView>
  </sheetViews>
  <sheetFormatPr defaultColWidth="9.140625" defaultRowHeight="12.75"/>
  <sheetData>
    <row r="1" spans="1:31" ht="12.75">
      <c r="A1" s="267" t="s">
        <v>762</v>
      </c>
      <c r="B1" s="267" t="s">
        <v>763</v>
      </c>
      <c r="C1" s="267" t="s">
        <v>764</v>
      </c>
      <c r="D1" s="267" t="s">
        <v>765</v>
      </c>
      <c r="E1" s="267" t="s">
        <v>766</v>
      </c>
      <c r="F1" s="267" t="s">
        <v>767</v>
      </c>
      <c r="G1" s="267" t="s">
        <v>768</v>
      </c>
      <c r="H1" s="267" t="s">
        <v>769</v>
      </c>
      <c r="I1" s="267" t="s">
        <v>770</v>
      </c>
      <c r="J1" s="267" t="s">
        <v>771</v>
      </c>
      <c r="K1" s="267" t="s">
        <v>772</v>
      </c>
      <c r="L1" s="267" t="s">
        <v>773</v>
      </c>
      <c r="M1" s="267" t="s">
        <v>774</v>
      </c>
      <c r="N1" s="267" t="s">
        <v>775</v>
      </c>
      <c r="O1" s="267" t="s">
        <v>776</v>
      </c>
      <c r="P1" s="267" t="s">
        <v>777</v>
      </c>
      <c r="Q1" s="267" t="s">
        <v>778</v>
      </c>
      <c r="R1" s="267" t="s">
        <v>779</v>
      </c>
      <c r="S1" s="267" t="s">
        <v>780</v>
      </c>
      <c r="T1" s="267" t="s">
        <v>781</v>
      </c>
      <c r="U1" s="267" t="s">
        <v>782</v>
      </c>
      <c r="V1" s="267" t="s">
        <v>783</v>
      </c>
      <c r="W1" s="267" t="s">
        <v>784</v>
      </c>
      <c r="X1" s="267" t="s">
        <v>785</v>
      </c>
      <c r="Y1" s="267" t="s">
        <v>786</v>
      </c>
      <c r="Z1" s="267" t="s">
        <v>787</v>
      </c>
      <c r="AA1" s="267" t="s">
        <v>788</v>
      </c>
      <c r="AB1" s="267" t="s">
        <v>789</v>
      </c>
      <c r="AC1" s="267" t="s">
        <v>790</v>
      </c>
      <c r="AD1" s="267" t="s">
        <v>791</v>
      </c>
      <c r="AE1" s="267" t="s">
        <v>792</v>
      </c>
    </row>
    <row r="2" spans="1:31" ht="12.75">
      <c r="A2" s="268" t="str">
        <f>RilevaEnte_f!D5</f>
        <v>2016</v>
      </c>
      <c r="B2" s="268" t="str">
        <f>RilevaEnte_f!E9</f>
        <v>selezionare dal menù</v>
      </c>
      <c r="C2" s="268">
        <f>RilevaEnte_f!E11</f>
        <v>0</v>
      </c>
      <c r="D2" s="268">
        <f>RilevaEnte_f!E12</f>
        <v>0</v>
      </c>
      <c r="E2">
        <f>RilevaEnte_f!E14</f>
        <v>0</v>
      </c>
      <c r="F2" s="268">
        <f>RilevaEnte_f!E15</f>
        <v>0</v>
      </c>
      <c r="G2">
        <f>RilevaEnte_f!C16</f>
        <v>0</v>
      </c>
      <c r="H2" t="str">
        <f>RilevaEnte_f!C17</f>
        <v> </v>
      </c>
      <c r="I2" t="str">
        <f>RilevaEnte_f!E17</f>
        <v>AFRAGOLA</v>
      </c>
      <c r="J2">
        <f>RilevaEnte_f!C18</f>
        <v>0</v>
      </c>
      <c r="K2">
        <f>RilevaEnte_f!E18</f>
        <v>0</v>
      </c>
      <c r="L2">
        <f>RilevaEnte_f!C19</f>
        <v>0</v>
      </c>
      <c r="M2" s="268">
        <f>RilevaEnte_f!E19</f>
        <v>0</v>
      </c>
      <c r="N2">
        <f>RilevaEnte_f!E23</f>
        <v>0</v>
      </c>
      <c r="O2" t="str">
        <f>RilevaEnte_f!D24</f>
        <v>Pubblico</v>
      </c>
      <c r="P2" t="str">
        <f>RilevaEnte_f!E24</f>
        <v>100%</v>
      </c>
      <c r="Q2">
        <f>RilevaEnte_f!E25</f>
        <v>0</v>
      </c>
      <c r="R2" t="str">
        <f>RilevaEnte_f!D26</f>
        <v>0%</v>
      </c>
      <c r="S2" t="str">
        <f>RilevaEnte_f!E26</f>
        <v>selezionare  dal  menù   &gt; &gt; &gt; &gt; &gt; &gt;</v>
      </c>
      <c r="T2" t="str">
        <f>RilevaEnte_f!D27</f>
        <v>0%</v>
      </c>
      <c r="U2" t="str">
        <f>RilevaEnte_f!E27</f>
        <v>selezionare  dal  menù   &gt; &gt; &gt; &gt; &gt; </v>
      </c>
      <c r="V2" s="269">
        <f>RilevaEnte_f!D28</f>
        <v>1</v>
      </c>
      <c r="W2" t="str">
        <f>RilevaEnte_f!E28</f>
        <v>selezionare  dal  menù   &gt; &gt; &gt; &gt; </v>
      </c>
      <c r="X2">
        <f>RilevaEnte_f!E29</f>
        <v>0</v>
      </c>
      <c r="Y2">
        <f>RilevaEnte_f!E30</f>
        <v>0</v>
      </c>
      <c r="Z2" t="str">
        <f>RilevaEnte_f!E31</f>
        <v>F I N A N Z I A R I A </v>
      </c>
      <c r="AA2">
        <f>RilevaEnte_f!C35</f>
        <v>0</v>
      </c>
      <c r="AB2">
        <f>RilevaEnte_f!C36</f>
        <v>0</v>
      </c>
      <c r="AC2" s="268">
        <f>RilevaEnte_f!E35</f>
        <v>0</v>
      </c>
      <c r="AD2" s="268">
        <f>RilevaEnte_f!E36</f>
        <v>0</v>
      </c>
      <c r="AE2" s="268">
        <f>RilevaEnte_f!E37</f>
        <v>0</v>
      </c>
    </row>
    <row r="6" ht="12.75">
      <c r="C6" s="270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NRCPTcampania</dc:creator>
  <cp:keywords/>
  <dc:description/>
  <cp:lastModifiedBy>GENNARO BASILE</cp:lastModifiedBy>
  <cp:lastPrinted>2017-07-20T11:11:27Z</cp:lastPrinted>
  <dcterms:created xsi:type="dcterms:W3CDTF">2009-04-01T08:12:05Z</dcterms:created>
  <dcterms:modified xsi:type="dcterms:W3CDTF">2017-07-21T08:26:18Z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e">
    <vt:lpwstr>geppi.russo_NRCPT</vt:lpwstr>
  </property>
</Properties>
</file>